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_1\Desktop\ЦИКЛИЧНОЕ -МЕНЮ+БЖУ-2020\БЖУ ЩД- зима-21г\"/>
    </mc:Choice>
  </mc:AlternateContent>
  <bookViews>
    <workbookView xWindow="240" yWindow="30" windowWidth="15480" windowHeight="8010" tabRatio="599" firstSheet="1" activeTab="6"/>
  </bookViews>
  <sheets>
    <sheet name="понедельник" sheetId="1" r:id="rId1"/>
    <sheet name="вторник" sheetId="4" r:id="rId2"/>
    <sheet name="среда" sheetId="5" r:id="rId3"/>
    <sheet name="четверг" sheetId="6" r:id="rId4"/>
    <sheet name="пятница" sheetId="7" r:id="rId5"/>
    <sheet name="суббота" sheetId="8" r:id="rId6"/>
    <sheet name="воскресенье" sheetId="9" r:id="rId7"/>
    <sheet name="калорийность" sheetId="10" r:id="rId8"/>
    <sheet name="ср.сут-7дн" sheetId="13" r:id="rId9"/>
    <sheet name="ср. сут-10дн" sheetId="2" r:id="rId10"/>
    <sheet name="МЕНЮ РАСКЛАДКА (пон) " sheetId="16" r:id="rId11"/>
    <sheet name="МЕНЮ РАСКЛАДКА (втор" sheetId="22" r:id="rId12"/>
    <sheet name="МЕНЮ РАСКЛАДКА (втор)  " sheetId="17" r:id="rId13"/>
    <sheet name="МЕНЮ РАСКЛАДКА (СРЕД)" sheetId="15" r:id="rId14"/>
    <sheet name="МЕНЮ РАСКЛАДКА (четв)" sheetId="18" r:id="rId15"/>
    <sheet name="МЕНЮ РАСКЛАДКА (пят) " sheetId="19" r:id="rId16"/>
    <sheet name="МЕНЮ РАСКЛАДКА (суб) " sheetId="14" r:id="rId17"/>
    <sheet name="МЕНЮ РАСКЛАДКА (вос)  " sheetId="20" r:id="rId18"/>
    <sheet name="Лист1" sheetId="12" r:id="rId19"/>
  </sheets>
  <calcPr calcId="162913"/>
</workbook>
</file>

<file path=xl/calcChain.xml><?xml version="1.0" encoding="utf-8"?>
<calcChain xmlns="http://schemas.openxmlformats.org/spreadsheetml/2006/main">
  <c r="F20" i="7" l="1"/>
  <c r="G20" i="7"/>
  <c r="H20" i="7"/>
  <c r="I20" i="7"/>
  <c r="E20" i="7"/>
  <c r="AH35" i="22" l="1"/>
  <c r="AG35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R35" i="22"/>
  <c r="Q35" i="22"/>
  <c r="P35" i="22"/>
  <c r="O35" i="22"/>
  <c r="N35" i="22"/>
  <c r="M35" i="22"/>
  <c r="L35" i="22"/>
  <c r="K35" i="22"/>
  <c r="J35" i="22"/>
  <c r="I35" i="22"/>
  <c r="H35" i="22"/>
  <c r="G35" i="22"/>
  <c r="F35" i="22"/>
  <c r="E35" i="22"/>
  <c r="G29" i="4" l="1"/>
  <c r="H29" i="4"/>
  <c r="I29" i="4"/>
  <c r="F29" i="4"/>
  <c r="G28" i="9" l="1"/>
  <c r="H28" i="9"/>
  <c r="I28" i="9"/>
  <c r="F28" i="9"/>
  <c r="G30" i="8"/>
  <c r="H30" i="8"/>
  <c r="I30" i="8"/>
  <c r="F30" i="8"/>
  <c r="G31" i="6"/>
  <c r="H31" i="6"/>
  <c r="I31" i="6"/>
  <c r="F31" i="6"/>
  <c r="G29" i="7"/>
  <c r="H29" i="7"/>
  <c r="I29" i="7"/>
  <c r="F29" i="7"/>
  <c r="F37" i="14" l="1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T37" i="14"/>
  <c r="U37" i="14"/>
  <c r="V37" i="14"/>
  <c r="X37" i="14"/>
  <c r="Y37" i="14"/>
  <c r="L41" i="13" l="1"/>
  <c r="M41" i="13" s="1"/>
  <c r="L42" i="13"/>
  <c r="M42" i="13" s="1"/>
  <c r="L43" i="13"/>
  <c r="M43" i="13" s="1"/>
  <c r="L44" i="13"/>
  <c r="M44" i="13" s="1"/>
  <c r="L45" i="13"/>
  <c r="M45" i="13" s="1"/>
  <c r="L33" i="13" l="1"/>
  <c r="L40" i="13"/>
  <c r="L51" i="13" l="1"/>
  <c r="L52" i="13"/>
  <c r="Z37" i="14" l="1"/>
  <c r="AA37" i="14"/>
  <c r="AB37" i="14"/>
  <c r="AC37" i="14"/>
  <c r="AD37" i="14"/>
  <c r="AE37" i="14"/>
  <c r="AF37" i="14"/>
  <c r="AG37" i="14"/>
  <c r="AH37" i="14"/>
  <c r="G28" i="5" l="1"/>
  <c r="H28" i="5"/>
  <c r="I28" i="5"/>
  <c r="F28" i="5"/>
  <c r="F36" i="19" l="1"/>
  <c r="G36" i="19"/>
  <c r="H36" i="19"/>
  <c r="I36" i="19"/>
  <c r="J36" i="19"/>
  <c r="K36" i="19"/>
  <c r="L36" i="19"/>
  <c r="M36" i="19"/>
  <c r="N36" i="19"/>
  <c r="O36" i="19"/>
  <c r="P36" i="19"/>
  <c r="Q36" i="19"/>
  <c r="R36" i="19"/>
  <c r="S36" i="19"/>
  <c r="T36" i="19"/>
  <c r="U36" i="19"/>
  <c r="V36" i="19"/>
  <c r="W36" i="19"/>
  <c r="X36" i="19"/>
  <c r="Y36" i="19"/>
  <c r="Z36" i="19"/>
  <c r="AA36" i="19"/>
  <c r="AB36" i="19"/>
  <c r="AC36" i="19"/>
  <c r="AD36" i="19"/>
  <c r="AE36" i="19"/>
  <c r="AF36" i="19"/>
  <c r="AG36" i="19"/>
  <c r="AH36" i="19"/>
  <c r="AI36" i="19"/>
  <c r="AI37" i="14" l="1"/>
  <c r="F33" i="16" l="1"/>
  <c r="G33" i="16"/>
  <c r="H33" i="16"/>
  <c r="I33" i="16"/>
  <c r="J33" i="16"/>
  <c r="K33" i="16"/>
  <c r="L33" i="16"/>
  <c r="M33" i="16"/>
  <c r="N33" i="16"/>
  <c r="O33" i="16"/>
  <c r="P33" i="16"/>
  <c r="Q33" i="16"/>
  <c r="R33" i="16"/>
  <c r="S33" i="16"/>
  <c r="T33" i="16"/>
  <c r="U33" i="16"/>
  <c r="V33" i="16"/>
  <c r="W33" i="16"/>
  <c r="X33" i="16"/>
  <c r="Y33" i="16"/>
  <c r="Z33" i="16"/>
  <c r="AA33" i="16"/>
  <c r="AB33" i="16"/>
  <c r="AC33" i="16"/>
  <c r="AD33" i="16"/>
  <c r="AE33" i="16"/>
  <c r="AF33" i="16"/>
  <c r="AG33" i="16"/>
  <c r="G28" i="1" l="1"/>
  <c r="H28" i="1"/>
  <c r="I28" i="1"/>
  <c r="F28" i="1"/>
  <c r="L55" i="13" l="1"/>
  <c r="L54" i="13"/>
  <c r="M54" i="13" s="1"/>
  <c r="L53" i="13"/>
  <c r="M52" i="13"/>
  <c r="M51" i="13"/>
  <c r="L50" i="13"/>
  <c r="L49" i="13"/>
  <c r="M49" i="13" s="1"/>
  <c r="L48" i="13"/>
  <c r="L47" i="13"/>
  <c r="M47" i="13" s="1"/>
  <c r="L46" i="13"/>
  <c r="M40" i="13"/>
  <c r="L39" i="13"/>
  <c r="O38" i="13"/>
  <c r="L38" i="13"/>
  <c r="O37" i="13"/>
  <c r="L37" i="13"/>
  <c r="L36" i="13"/>
  <c r="L35" i="13"/>
  <c r="L34" i="13"/>
  <c r="M34" i="13" s="1"/>
  <c r="M32" i="13"/>
  <c r="L31" i="13"/>
  <c r="M31" i="13" s="1"/>
  <c r="L30" i="13"/>
  <c r="L29" i="13"/>
  <c r="M29" i="13" s="1"/>
  <c r="L28" i="13"/>
  <c r="L27" i="13"/>
  <c r="M27" i="13" s="1"/>
  <c r="L26" i="13"/>
  <c r="L25" i="13"/>
  <c r="M25" i="13" s="1"/>
  <c r="L24" i="13"/>
  <c r="L23" i="13"/>
  <c r="M23" i="13" s="1"/>
  <c r="L22" i="13"/>
  <c r="M22" i="13" s="1"/>
  <c r="L21" i="13"/>
  <c r="L20" i="13"/>
  <c r="M20" i="13" s="1"/>
  <c r="L19" i="13"/>
  <c r="L18" i="13"/>
  <c r="L17" i="13"/>
  <c r="L16" i="13"/>
  <c r="L15" i="13"/>
  <c r="L14" i="13"/>
  <c r="L13" i="13"/>
  <c r="L12" i="13"/>
  <c r="L11" i="13"/>
  <c r="L9" i="13"/>
  <c r="M9" i="13" s="1"/>
  <c r="L8" i="13"/>
  <c r="L7" i="13"/>
  <c r="M7" i="13" s="1"/>
  <c r="M36" i="13" l="1"/>
  <c r="P11" i="13"/>
  <c r="M10" i="13"/>
  <c r="M35" i="13"/>
  <c r="M19" i="13"/>
  <c r="M8" i="13"/>
  <c r="M24" i="13"/>
  <c r="M26" i="13"/>
  <c r="M33" i="13"/>
  <c r="M39" i="13"/>
  <c r="M46" i="13"/>
  <c r="M48" i="13"/>
  <c r="M53" i="13"/>
  <c r="M55" i="13"/>
  <c r="M21" i="13"/>
  <c r="M28" i="13"/>
  <c r="M30" i="13"/>
  <c r="M50" i="13"/>
  <c r="G8" i="9"/>
  <c r="H8" i="9"/>
  <c r="I8" i="9"/>
  <c r="F8" i="9"/>
  <c r="G20" i="9" l="1"/>
  <c r="H20" i="9"/>
  <c r="I20" i="9"/>
  <c r="F20" i="9"/>
  <c r="G20" i="8"/>
  <c r="H20" i="8"/>
  <c r="I20" i="8"/>
  <c r="F20" i="8"/>
  <c r="R56" i="12" l="1"/>
  <c r="O56" i="12"/>
  <c r="R55" i="12"/>
  <c r="O55" i="12"/>
  <c r="R54" i="12"/>
  <c r="O54" i="12"/>
  <c r="R53" i="12"/>
  <c r="O53" i="12"/>
  <c r="R52" i="12"/>
  <c r="P52" i="12" s="1"/>
  <c r="R51" i="12"/>
  <c r="O51" i="12"/>
  <c r="R50" i="12"/>
  <c r="O50" i="12"/>
  <c r="R49" i="12"/>
  <c r="O49" i="12"/>
  <c r="R48" i="12"/>
  <c r="O48" i="12"/>
  <c r="R47" i="12"/>
  <c r="O47" i="12"/>
  <c r="R46" i="12"/>
  <c r="O46" i="12"/>
  <c r="R45" i="12"/>
  <c r="O45" i="12"/>
  <c r="R44" i="12"/>
  <c r="O44" i="12"/>
  <c r="R43" i="12"/>
  <c r="O43" i="12"/>
  <c r="R42" i="12"/>
  <c r="O42" i="12"/>
  <c r="R41" i="12"/>
  <c r="O41" i="12"/>
  <c r="R40" i="12"/>
  <c r="O40" i="12"/>
  <c r="R39" i="12"/>
  <c r="O39" i="12"/>
  <c r="R38" i="12"/>
  <c r="O38" i="12"/>
  <c r="R37" i="12"/>
  <c r="O37" i="12"/>
  <c r="R36" i="12"/>
  <c r="O36" i="12"/>
  <c r="R35" i="12"/>
  <c r="O35" i="12"/>
  <c r="R34" i="12"/>
  <c r="O34" i="12"/>
  <c r="R33" i="12"/>
  <c r="O33" i="12"/>
  <c r="R32" i="12"/>
  <c r="O32" i="12"/>
  <c r="R31" i="12"/>
  <c r="O31" i="12"/>
  <c r="R30" i="12"/>
  <c r="O30" i="12"/>
  <c r="R29" i="12"/>
  <c r="O29" i="12"/>
  <c r="R28" i="12"/>
  <c r="O28" i="12"/>
  <c r="R27" i="12"/>
  <c r="O27" i="12"/>
  <c r="R26" i="12"/>
  <c r="O26" i="12"/>
  <c r="R25" i="12"/>
  <c r="O25" i="12"/>
  <c r="R24" i="12"/>
  <c r="O24" i="12"/>
  <c r="R23" i="12"/>
  <c r="O23" i="12"/>
  <c r="R22" i="12"/>
  <c r="O22" i="12"/>
  <c r="R21" i="12"/>
  <c r="O21" i="12"/>
  <c r="R20" i="12"/>
  <c r="O20" i="12"/>
  <c r="R19" i="12"/>
  <c r="O19" i="12"/>
  <c r="R18" i="12"/>
  <c r="O18" i="12"/>
  <c r="R17" i="12"/>
  <c r="O17" i="12"/>
  <c r="R16" i="12"/>
  <c r="O16" i="12"/>
  <c r="R15" i="12"/>
  <c r="O15" i="12"/>
  <c r="R14" i="12"/>
  <c r="O14" i="12"/>
  <c r="R13" i="12"/>
  <c r="O13" i="12"/>
  <c r="R12" i="12"/>
  <c r="O12" i="12"/>
  <c r="R11" i="12"/>
  <c r="O11" i="12"/>
  <c r="R10" i="12"/>
  <c r="R9" i="12"/>
  <c r="O9" i="12"/>
  <c r="R8" i="12"/>
  <c r="O8" i="12"/>
  <c r="R7" i="12"/>
  <c r="O7" i="12"/>
  <c r="O42" i="2"/>
  <c r="O43" i="2"/>
  <c r="O44" i="2"/>
  <c r="O45" i="2"/>
  <c r="O46" i="2"/>
  <c r="O41" i="2"/>
  <c r="P20" i="12" l="1"/>
  <c r="P22" i="12"/>
  <c r="P23" i="12"/>
  <c r="P25" i="12"/>
  <c r="P27" i="12"/>
  <c r="P29" i="12"/>
  <c r="P31" i="12"/>
  <c r="P39" i="12"/>
  <c r="P41" i="12"/>
  <c r="P47" i="12"/>
  <c r="P9" i="12"/>
  <c r="P8" i="12"/>
  <c r="P55" i="12"/>
  <c r="P32" i="12"/>
  <c r="P34" i="12"/>
  <c r="P36" i="12"/>
  <c r="P38" i="12"/>
  <c r="P35" i="12"/>
  <c r="P43" i="12"/>
  <c r="P51" i="12"/>
  <c r="P10" i="12"/>
  <c r="P48" i="12"/>
  <c r="P50" i="12"/>
  <c r="P54" i="12"/>
  <c r="P45" i="12"/>
  <c r="P24" i="12"/>
  <c r="P26" i="12"/>
  <c r="P33" i="12"/>
  <c r="P40" i="12"/>
  <c r="P42" i="12"/>
  <c r="P49" i="12"/>
  <c r="P56" i="12"/>
  <c r="P7" i="12"/>
  <c r="P21" i="12"/>
  <c r="P28" i="12"/>
  <c r="P30" i="12"/>
  <c r="P37" i="12"/>
  <c r="P44" i="12"/>
  <c r="P46" i="12"/>
  <c r="P53" i="12"/>
  <c r="R7" i="2"/>
  <c r="G20" i="1" l="1"/>
  <c r="H20" i="1"/>
  <c r="I20" i="1"/>
  <c r="F20" i="1"/>
  <c r="G20" i="5" l="1"/>
  <c r="H20" i="5"/>
  <c r="I20" i="5"/>
  <c r="F20" i="5"/>
  <c r="AG30" i="18" l="1"/>
  <c r="O37" i="2"/>
  <c r="O38" i="2"/>
  <c r="O47" i="2"/>
  <c r="F35" i="20"/>
  <c r="G35" i="20"/>
  <c r="H35" i="20"/>
  <c r="I35" i="20"/>
  <c r="J35" i="20"/>
  <c r="K35" i="20"/>
  <c r="L35" i="20"/>
  <c r="M35" i="20"/>
  <c r="N35" i="20"/>
  <c r="O35" i="20"/>
  <c r="P35" i="20"/>
  <c r="Q35" i="20"/>
  <c r="R35" i="20"/>
  <c r="S35" i="20"/>
  <c r="T35" i="20"/>
  <c r="U35" i="20"/>
  <c r="V35" i="20"/>
  <c r="W35" i="20"/>
  <c r="X35" i="20"/>
  <c r="Y35" i="20"/>
  <c r="Z35" i="20"/>
  <c r="AA35" i="20"/>
  <c r="AB35" i="20"/>
  <c r="AC35" i="20"/>
  <c r="AD35" i="20"/>
  <c r="AE35" i="20"/>
  <c r="AF35" i="20"/>
  <c r="AG35" i="20"/>
  <c r="AH35" i="20"/>
  <c r="E35" i="20"/>
  <c r="E37" i="14"/>
  <c r="E36" i="19"/>
  <c r="F30" i="18"/>
  <c r="G30" i="18"/>
  <c r="H30" i="18"/>
  <c r="I30" i="18"/>
  <c r="J30" i="18"/>
  <c r="K30" i="18"/>
  <c r="L30" i="18"/>
  <c r="M30" i="18"/>
  <c r="N30" i="18"/>
  <c r="O30" i="18"/>
  <c r="P30" i="18"/>
  <c r="Q30" i="18"/>
  <c r="R30" i="18"/>
  <c r="S30" i="18"/>
  <c r="T30" i="18"/>
  <c r="U30" i="18"/>
  <c r="V30" i="18"/>
  <c r="W30" i="18"/>
  <c r="X30" i="18"/>
  <c r="Y30" i="18"/>
  <c r="Z30" i="18"/>
  <c r="AA30" i="18"/>
  <c r="AB30" i="18"/>
  <c r="AC30" i="18"/>
  <c r="AD30" i="18"/>
  <c r="AE30" i="18"/>
  <c r="AF30" i="18"/>
  <c r="AH30" i="18"/>
  <c r="E30" i="18"/>
  <c r="I8" i="7" l="1"/>
  <c r="H8" i="7"/>
  <c r="G8" i="7"/>
  <c r="F8" i="7"/>
  <c r="G8" i="8" l="1"/>
  <c r="H8" i="8"/>
  <c r="I8" i="8"/>
  <c r="F31" i="15" l="1"/>
  <c r="G31" i="15"/>
  <c r="H31" i="15"/>
  <c r="I31" i="15"/>
  <c r="J31" i="15"/>
  <c r="K31" i="15"/>
  <c r="L31" i="15"/>
  <c r="M31" i="15"/>
  <c r="N31" i="15"/>
  <c r="O31" i="15"/>
  <c r="P31" i="15"/>
  <c r="Q31" i="15"/>
  <c r="R31" i="15"/>
  <c r="S31" i="15"/>
  <c r="T31" i="15"/>
  <c r="U31" i="15"/>
  <c r="V31" i="15"/>
  <c r="W31" i="15"/>
  <c r="X31" i="15"/>
  <c r="Y31" i="15"/>
  <c r="Z31" i="15"/>
  <c r="AA31" i="15"/>
  <c r="AB31" i="15"/>
  <c r="AC31" i="15"/>
  <c r="AD31" i="15"/>
  <c r="AE31" i="15"/>
  <c r="AF31" i="15"/>
  <c r="AG31" i="15"/>
  <c r="AI31" i="15"/>
  <c r="E31" i="15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E35" i="17"/>
  <c r="E33" i="16"/>
  <c r="F8" i="8" l="1"/>
  <c r="R10" i="2" l="1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P37" i="2" s="1"/>
  <c r="R38" i="2"/>
  <c r="P38" i="2" s="1"/>
  <c r="R39" i="2"/>
  <c r="R40" i="2"/>
  <c r="R41" i="2"/>
  <c r="P41" i="2" s="1"/>
  <c r="R42" i="2"/>
  <c r="R43" i="2"/>
  <c r="R44" i="2"/>
  <c r="R45" i="2"/>
  <c r="R46" i="2"/>
  <c r="R47" i="2"/>
  <c r="R48" i="2"/>
  <c r="R49" i="2"/>
  <c r="R50" i="2"/>
  <c r="R51" i="2"/>
  <c r="R52" i="2"/>
  <c r="P52" i="2" s="1"/>
  <c r="R53" i="2"/>
  <c r="R54" i="2"/>
  <c r="R55" i="2"/>
  <c r="R56" i="2"/>
  <c r="R8" i="2"/>
  <c r="R9" i="2"/>
  <c r="O32" i="2"/>
  <c r="G10" i="8"/>
  <c r="H10" i="8"/>
  <c r="I10" i="8"/>
  <c r="F10" i="8"/>
  <c r="G11" i="6"/>
  <c r="H11" i="6"/>
  <c r="I11" i="6"/>
  <c r="F11" i="6"/>
  <c r="F20" i="4"/>
  <c r="G20" i="4"/>
  <c r="H20" i="4"/>
  <c r="I20" i="4"/>
  <c r="P46" i="2" l="1"/>
  <c r="P45" i="2"/>
  <c r="P44" i="2"/>
  <c r="P43" i="2"/>
  <c r="P32" i="2"/>
  <c r="O34" i="2"/>
  <c r="P34" i="2" s="1"/>
  <c r="O20" i="2"/>
  <c r="P20" i="2" s="1"/>
  <c r="O22" i="2"/>
  <c r="P22" i="2" s="1"/>
  <c r="O25" i="2"/>
  <c r="P25" i="2" s="1"/>
  <c r="O26" i="2"/>
  <c r="P26" i="2" s="1"/>
  <c r="O29" i="2"/>
  <c r="P29" i="2" s="1"/>
  <c r="O30" i="2"/>
  <c r="P30" i="2" s="1"/>
  <c r="O35" i="2"/>
  <c r="P35" i="2" s="1"/>
  <c r="O36" i="2"/>
  <c r="P36" i="2" s="1"/>
  <c r="O39" i="2"/>
  <c r="P39" i="2" s="1"/>
  <c r="O40" i="2"/>
  <c r="P40" i="2" s="1"/>
  <c r="P42" i="2"/>
  <c r="P47" i="2"/>
  <c r="O48" i="2"/>
  <c r="P48" i="2" s="1"/>
  <c r="O49" i="2"/>
  <c r="P49" i="2" s="1"/>
  <c r="O50" i="2"/>
  <c r="P50" i="2" s="1"/>
  <c r="O51" i="2"/>
  <c r="P51" i="2" s="1"/>
  <c r="O53" i="2"/>
  <c r="P53" i="2" s="1"/>
  <c r="O11" i="2"/>
  <c r="O12" i="2"/>
  <c r="O13" i="2"/>
  <c r="O14" i="2"/>
  <c r="O15" i="2"/>
  <c r="O16" i="2"/>
  <c r="O17" i="2"/>
  <c r="O18" i="2"/>
  <c r="O19" i="2"/>
  <c r="O9" i="2"/>
  <c r="P9" i="2" s="1"/>
  <c r="O31" i="2"/>
  <c r="P31" i="2" s="1"/>
  <c r="O24" i="2"/>
  <c r="P24" i="2" s="1"/>
  <c r="O23" i="2"/>
  <c r="P23" i="2" s="1"/>
  <c r="O21" i="2"/>
  <c r="P21" i="2" s="1"/>
  <c r="O33" i="2"/>
  <c r="P33" i="2" s="1"/>
  <c r="O27" i="2"/>
  <c r="P27" i="2" s="1"/>
  <c r="O56" i="2"/>
  <c r="P56" i="2" s="1"/>
  <c r="P10" i="2" l="1"/>
  <c r="O55" i="2"/>
  <c r="P55" i="2" s="1"/>
  <c r="O54" i="2"/>
  <c r="P54" i="2" s="1"/>
  <c r="O28" i="2"/>
  <c r="P28" i="2" s="1"/>
  <c r="O8" i="2"/>
  <c r="P8" i="2" s="1"/>
  <c r="O7" i="2"/>
  <c r="P7" i="2" s="1"/>
  <c r="G22" i="6"/>
  <c r="H22" i="6"/>
  <c r="I22" i="6"/>
  <c r="F22" i="6"/>
  <c r="F25" i="7"/>
  <c r="G25" i="7"/>
  <c r="H25" i="7"/>
  <c r="I25" i="7"/>
  <c r="I9" i="6"/>
  <c r="H9" i="6"/>
  <c r="G9" i="6"/>
  <c r="F9" i="6"/>
  <c r="I8" i="5"/>
  <c r="H8" i="5"/>
  <c r="G8" i="5"/>
  <c r="F8" i="5"/>
  <c r="I8" i="4"/>
  <c r="H8" i="4"/>
  <c r="G8" i="4"/>
  <c r="F8" i="4"/>
  <c r="I8" i="1"/>
  <c r="H8" i="1"/>
  <c r="G8" i="1"/>
  <c r="F8" i="1"/>
  <c r="I25" i="9" l="1"/>
  <c r="H25" i="9"/>
  <c r="G25" i="9"/>
  <c r="F25" i="9"/>
  <c r="I16" i="9"/>
  <c r="H16" i="9"/>
  <c r="G16" i="9"/>
  <c r="F16" i="9"/>
  <c r="I10" i="9"/>
  <c r="H10" i="9"/>
  <c r="G10" i="9"/>
  <c r="F10" i="9"/>
  <c r="I26" i="8"/>
  <c r="H26" i="8"/>
  <c r="G26" i="8"/>
  <c r="F26" i="8"/>
  <c r="I16" i="8"/>
  <c r="H16" i="8"/>
  <c r="G16" i="8"/>
  <c r="F16" i="8"/>
  <c r="I16" i="7"/>
  <c r="H16" i="7"/>
  <c r="G16" i="7"/>
  <c r="F16" i="7"/>
  <c r="I10" i="7"/>
  <c r="H10" i="7"/>
  <c r="G10" i="7"/>
  <c r="F10" i="7"/>
  <c r="I27" i="6"/>
  <c r="H27" i="6"/>
  <c r="G27" i="6"/>
  <c r="F27" i="6"/>
  <c r="I17" i="6"/>
  <c r="H17" i="6"/>
  <c r="G17" i="6"/>
  <c r="F17" i="6"/>
  <c r="I25" i="5"/>
  <c r="H25" i="5"/>
  <c r="G25" i="5"/>
  <c r="F25" i="5"/>
  <c r="I16" i="5"/>
  <c r="H16" i="5"/>
  <c r="G16" i="5"/>
  <c r="F16" i="5"/>
  <c r="I10" i="5"/>
  <c r="H10" i="5"/>
  <c r="G10" i="5"/>
  <c r="F10" i="5"/>
  <c r="I25" i="4"/>
  <c r="H25" i="4"/>
  <c r="G25" i="4"/>
  <c r="F25" i="4"/>
  <c r="I16" i="4"/>
  <c r="H16" i="4"/>
  <c r="G16" i="4"/>
  <c r="F16" i="4"/>
  <c r="I10" i="4"/>
  <c r="H10" i="4"/>
  <c r="G10" i="4"/>
  <c r="F10" i="4"/>
  <c r="G24" i="1"/>
  <c r="H24" i="1"/>
  <c r="I24" i="1"/>
  <c r="F24" i="1"/>
  <c r="G16" i="1"/>
  <c r="H16" i="1"/>
  <c r="I16" i="1"/>
  <c r="F16" i="1"/>
  <c r="G10" i="1"/>
  <c r="H10" i="1"/>
  <c r="I10" i="1"/>
  <c r="F10" i="1"/>
  <c r="G29" i="5" l="1"/>
  <c r="E6" i="10" s="1"/>
  <c r="H32" i="6"/>
  <c r="F7" i="10" s="1"/>
  <c r="G32" i="6"/>
  <c r="E7" i="10" s="1"/>
  <c r="H29" i="5"/>
  <c r="F6" i="10" s="1"/>
  <c r="F29" i="9"/>
  <c r="D10" i="10" s="1"/>
  <c r="G30" i="4"/>
  <c r="E5" i="10" s="1"/>
  <c r="H29" i="9"/>
  <c r="F10" i="10" s="1"/>
  <c r="G29" i="9"/>
  <c r="E10" i="10" s="1"/>
  <c r="H30" i="4"/>
  <c r="F5" i="10" s="1"/>
  <c r="I31" i="8"/>
  <c r="G9" i="10" s="1"/>
  <c r="F31" i="8"/>
  <c r="D9" i="10" s="1"/>
  <c r="H30" i="7"/>
  <c r="F8" i="10" s="1"/>
  <c r="I32" i="6"/>
  <c r="G7" i="10" s="1"/>
  <c r="F32" i="6"/>
  <c r="D7" i="10" s="1"/>
  <c r="I29" i="5"/>
  <c r="G6" i="10" s="1"/>
  <c r="I30" i="4"/>
  <c r="G5" i="10" s="1"/>
  <c r="F30" i="4"/>
  <c r="D5" i="10" s="1"/>
  <c r="I29" i="9"/>
  <c r="G10" i="10" s="1"/>
  <c r="H29" i="1"/>
  <c r="F4" i="10" s="1"/>
  <c r="F29" i="1"/>
  <c r="D4" i="10" s="1"/>
  <c r="G29" i="1"/>
  <c r="E4" i="10" s="1"/>
  <c r="F30" i="7"/>
  <c r="D8" i="10" s="1"/>
  <c r="I30" i="7"/>
  <c r="G8" i="10" s="1"/>
  <c r="G31" i="8"/>
  <c r="E9" i="10" s="1"/>
  <c r="I29" i="1"/>
  <c r="G4" i="10" s="1"/>
  <c r="G30" i="7"/>
  <c r="E8" i="10" s="1"/>
  <c r="H31" i="8"/>
  <c r="F9" i="10" s="1"/>
  <c r="F11" i="10" l="1"/>
  <c r="E11" i="10"/>
  <c r="G11" i="10"/>
  <c r="F29" i="5"/>
  <c r="D6" i="10" s="1"/>
  <c r="D11" i="10" s="1"/>
</calcChain>
</file>

<file path=xl/sharedStrings.xml><?xml version="1.0" encoding="utf-8"?>
<sst xmlns="http://schemas.openxmlformats.org/spreadsheetml/2006/main" count="1005" uniqueCount="339">
  <si>
    <t>Понедельник</t>
  </si>
  <si>
    <t>№</t>
  </si>
  <si>
    <t>Наименовае блюд</t>
  </si>
  <si>
    <t>Выход, г</t>
  </si>
  <si>
    <t>Белки, г</t>
  </si>
  <si>
    <t>Жиры, г</t>
  </si>
  <si>
    <t>Углеводы, г</t>
  </si>
  <si>
    <t>Калории, ккал</t>
  </si>
  <si>
    <t>ИТОГО НА ЗАВТРАК</t>
  </si>
  <si>
    <t>ЗАВТРАК</t>
  </si>
  <si>
    <t>ИТОГО НА ЗАВТРАК II</t>
  </si>
  <si>
    <t>ОБЕД</t>
  </si>
  <si>
    <t>Хлеб ржаной</t>
  </si>
  <si>
    <t>ИТОГО ЗА ОБЕД</t>
  </si>
  <si>
    <t>ПОЛДНИК</t>
  </si>
  <si>
    <t>ИТОГО ЗА ПОЛДНИК</t>
  </si>
  <si>
    <t>УЖИН</t>
  </si>
  <si>
    <t>Чай с сахаром</t>
  </si>
  <si>
    <t>ИТОГО ЗА УЖИН</t>
  </si>
  <si>
    <t>21.00</t>
  </si>
  <si>
    <t>ИТОГО ЗА ДЕНЬ ПО МЕНЮ</t>
  </si>
  <si>
    <t>Вторник</t>
  </si>
  <si>
    <t>Среда</t>
  </si>
  <si>
    <t>Четверг</t>
  </si>
  <si>
    <t>Воскресенье</t>
  </si>
  <si>
    <t>Суббота</t>
  </si>
  <si>
    <t>Пятница</t>
  </si>
  <si>
    <t>День недели</t>
  </si>
  <si>
    <t>Калорийность - ккал</t>
  </si>
  <si>
    <t>ИТОГО:</t>
  </si>
  <si>
    <t>Колбасные изделия</t>
  </si>
  <si>
    <t>Планируемое 7 - дневное меню (ОВД)</t>
  </si>
  <si>
    <t>КОНТРОЛЬ СРЕДНЕСУТОЧНОГО НАБОРА ПРОДУКТОВ</t>
  </si>
  <si>
    <t>№ п/п</t>
  </si>
  <si>
    <t>Наименование</t>
  </si>
  <si>
    <t>НОРМА</t>
  </si>
  <si>
    <t>ФАКТ</t>
  </si>
  <si>
    <t>Хлеб пшеничный</t>
  </si>
  <si>
    <t>Мука</t>
  </si>
  <si>
    <t>Крупы:</t>
  </si>
  <si>
    <t>Гречневая</t>
  </si>
  <si>
    <t>Рис</t>
  </si>
  <si>
    <t>Геркулес</t>
  </si>
  <si>
    <t>Манная</t>
  </si>
  <si>
    <t>Пшено</t>
  </si>
  <si>
    <t>Перловая</t>
  </si>
  <si>
    <t>Пшеничная</t>
  </si>
  <si>
    <t>Макаронные изделия</t>
  </si>
  <si>
    <t>Мясо</t>
  </si>
  <si>
    <t>Мясо птицы</t>
  </si>
  <si>
    <t>Масло растительное</t>
  </si>
  <si>
    <t>Масло сливочное</t>
  </si>
  <si>
    <t>Кисломолочные напитки</t>
  </si>
  <si>
    <t>Сметана</t>
  </si>
  <si>
    <t>Творог</t>
  </si>
  <si>
    <t>Сыр</t>
  </si>
  <si>
    <t>Яйцо</t>
  </si>
  <si>
    <t>Сахар</t>
  </si>
  <si>
    <t>Соль</t>
  </si>
  <si>
    <t>Чай</t>
  </si>
  <si>
    <t>Кофе, какао</t>
  </si>
  <si>
    <t>Овощи - всего:</t>
  </si>
  <si>
    <t>Крахмал</t>
  </si>
  <si>
    <t>с 01.09 - 31.10 (25%)</t>
  </si>
  <si>
    <t>с 01.11 - 31.12 (30%)</t>
  </si>
  <si>
    <t>с 01.01 - 29.02 (35%)</t>
  </si>
  <si>
    <t>с 01.03 (40%)</t>
  </si>
  <si>
    <t>Капуста</t>
  </si>
  <si>
    <t>Свекла</t>
  </si>
  <si>
    <t>Морковь</t>
  </si>
  <si>
    <t>Лук</t>
  </si>
  <si>
    <t>Соки</t>
  </si>
  <si>
    <t>Шиповник</t>
  </si>
  <si>
    <t>Сух. фрукты</t>
  </si>
  <si>
    <t>12,1*</t>
  </si>
  <si>
    <t>Картофель: молодой</t>
  </si>
  <si>
    <t>Фрукты свежие</t>
  </si>
  <si>
    <t>Печенье</t>
  </si>
  <si>
    <t>дефицит (-)избыток (+)</t>
  </si>
  <si>
    <t>Наименование блюд</t>
  </si>
  <si>
    <t>ИСТОЧНИК</t>
  </si>
  <si>
    <t>Масло слив.</t>
  </si>
  <si>
    <t>масло раст.</t>
  </si>
  <si>
    <t>ВЫХОД</t>
  </si>
  <si>
    <t xml:space="preserve">ЗАВТРАК II </t>
  </si>
  <si>
    <t>ИТОГО</t>
  </si>
  <si>
    <t>молоко</t>
  </si>
  <si>
    <t>манка</t>
  </si>
  <si>
    <t>свекла</t>
  </si>
  <si>
    <t>картофель</t>
  </si>
  <si>
    <t>капуста</t>
  </si>
  <si>
    <t xml:space="preserve">морковь </t>
  </si>
  <si>
    <t>лук</t>
  </si>
  <si>
    <t>яйцо</t>
  </si>
  <si>
    <t>сух. фрукт</t>
  </si>
  <si>
    <t>шиповник</t>
  </si>
  <si>
    <t>говядина</t>
  </si>
  <si>
    <t>капуста свеж</t>
  </si>
  <si>
    <t>кефир</t>
  </si>
  <si>
    <t>чай</t>
  </si>
  <si>
    <t>сметана</t>
  </si>
  <si>
    <t>соль</t>
  </si>
  <si>
    <t>сыр</t>
  </si>
  <si>
    <t>геркулес</t>
  </si>
  <si>
    <t>морковь</t>
  </si>
  <si>
    <t>сух. фр</t>
  </si>
  <si>
    <t xml:space="preserve">Хлеб пшеничный </t>
  </si>
  <si>
    <t>яблоко</t>
  </si>
  <si>
    <t>мука</t>
  </si>
  <si>
    <t>макароны</t>
  </si>
  <si>
    <t>зел горошек</t>
  </si>
  <si>
    <t xml:space="preserve">картофель </t>
  </si>
  <si>
    <t>сух.фрукт</t>
  </si>
  <si>
    <t>вермишель</t>
  </si>
  <si>
    <t>рис</t>
  </si>
  <si>
    <t xml:space="preserve">сух. фр </t>
  </si>
  <si>
    <t>Йогурт</t>
  </si>
  <si>
    <t>молоко сухое</t>
  </si>
  <si>
    <t>кофе</t>
  </si>
  <si>
    <t>Суп вегет вермишелевый со смет</t>
  </si>
  <si>
    <t>йогурт</t>
  </si>
  <si>
    <t>минерал премикс</t>
  </si>
  <si>
    <t>Молоко сухое</t>
  </si>
  <si>
    <t>Овощи конс(зел.горошек)</t>
  </si>
  <si>
    <t>Кукурузная</t>
  </si>
  <si>
    <t>Печень</t>
  </si>
  <si>
    <t>Сахар-40, печен-10</t>
  </si>
  <si>
    <t xml:space="preserve">ИТОГО </t>
  </si>
  <si>
    <t>Сок</t>
  </si>
  <si>
    <t>Кефир</t>
  </si>
  <si>
    <t>Понедельник (1день)</t>
  </si>
  <si>
    <t>Вторник (2день)</t>
  </si>
  <si>
    <t>Среда (3день)</t>
  </si>
  <si>
    <t>Четверг (4день)</t>
  </si>
  <si>
    <t>Пятница (5день)</t>
  </si>
  <si>
    <t>Суббота (6день)</t>
  </si>
  <si>
    <t>Воскресенье (7день)</t>
  </si>
  <si>
    <t>8 день</t>
  </si>
  <si>
    <t>9 день</t>
  </si>
  <si>
    <t>10 день</t>
  </si>
  <si>
    <t xml:space="preserve"> 1день</t>
  </si>
  <si>
    <t xml:space="preserve"> 2день</t>
  </si>
  <si>
    <t xml:space="preserve"> 3день</t>
  </si>
  <si>
    <t xml:space="preserve"> 4день</t>
  </si>
  <si>
    <t>5день</t>
  </si>
  <si>
    <t xml:space="preserve"> 6день</t>
  </si>
  <si>
    <t xml:space="preserve"> 7день</t>
  </si>
  <si>
    <t>за 10 дней</t>
  </si>
  <si>
    <t>"______________" 2019 г.</t>
  </si>
  <si>
    <t>Рыба гор-19,1;м-40</t>
  </si>
  <si>
    <t xml:space="preserve">Источник: "Семидневное меню для основных вариантов стандартных диет оптимизированного </t>
  </si>
  <si>
    <t>состава применяемых в ЛПУ" В.А.Тутельян, С.Н. Пузин. Москва 2010г., 2014г.</t>
  </si>
  <si>
    <t>за неделю</t>
  </si>
  <si>
    <t>Рыба гор-19,1, пикша-40</t>
  </si>
  <si>
    <t xml:space="preserve"> Овощи- всего:</t>
  </si>
  <si>
    <t>Овощи конс(зел.гор,фасоль)</t>
  </si>
  <si>
    <t>Крахмал (кисель)</t>
  </si>
  <si>
    <t>6,2 б</t>
  </si>
  <si>
    <t>12,3к</t>
  </si>
  <si>
    <t>6,8а</t>
  </si>
  <si>
    <t>4,1а</t>
  </si>
  <si>
    <t>Омлет нат паровой+БС</t>
  </si>
  <si>
    <t>Запеканка картофельная с мясом</t>
  </si>
  <si>
    <t>груши</t>
  </si>
  <si>
    <t>Каша манная мол вязкая+БС-18</t>
  </si>
  <si>
    <t>Каша геркулес мол со сл м+БС-9</t>
  </si>
  <si>
    <t>6,8 а</t>
  </si>
  <si>
    <t>Каша геркулесовая мол+БС-9</t>
  </si>
  <si>
    <t>Запеканка творожная с сахаром</t>
  </si>
  <si>
    <t xml:space="preserve">Чай с сахаром </t>
  </si>
  <si>
    <t>сок</t>
  </si>
  <si>
    <t>Йогурт фрукт</t>
  </si>
  <si>
    <t>Картофельное пюре+БС-9</t>
  </si>
  <si>
    <t>Котлета рыбная пар</t>
  </si>
  <si>
    <t>6,41 а</t>
  </si>
  <si>
    <t>Запеканка творож с морковью+БС-9</t>
  </si>
  <si>
    <t>СБКС</t>
  </si>
  <si>
    <t>цв капуста</t>
  </si>
  <si>
    <t>кабачки</t>
  </si>
  <si>
    <t xml:space="preserve"> </t>
  </si>
  <si>
    <t>бел смесь</t>
  </si>
  <si>
    <t>12,3*</t>
  </si>
  <si>
    <t>греча</t>
  </si>
  <si>
    <t>печень</t>
  </si>
  <si>
    <t>6,41а</t>
  </si>
  <si>
    <t>сух/фр</t>
  </si>
  <si>
    <t xml:space="preserve">вит  мин </t>
  </si>
  <si>
    <t>БС</t>
  </si>
  <si>
    <t>вит мин</t>
  </si>
  <si>
    <t>11,5а</t>
  </si>
  <si>
    <t>творог</t>
  </si>
  <si>
    <t>перловка</t>
  </si>
  <si>
    <t>банан</t>
  </si>
  <si>
    <t>6,5 б</t>
  </si>
  <si>
    <t xml:space="preserve">фасоль </t>
  </si>
  <si>
    <t>кура</t>
  </si>
  <si>
    <t>5,4а</t>
  </si>
  <si>
    <t>1/6</t>
  </si>
  <si>
    <t>1/5</t>
  </si>
  <si>
    <t>1 донь</t>
  </si>
  <si>
    <t>2 день</t>
  </si>
  <si>
    <t>3 день</t>
  </si>
  <si>
    <t>4 день</t>
  </si>
  <si>
    <t>5 день</t>
  </si>
  <si>
    <t>6 день</t>
  </si>
  <si>
    <t>7 день</t>
  </si>
  <si>
    <t xml:space="preserve">Сахар </t>
  </si>
  <si>
    <t>дефиц (-)избыт (+)</t>
  </si>
  <si>
    <t>3,665</t>
  </si>
  <si>
    <t>зима</t>
  </si>
  <si>
    <t>ЗИМА                                                             "______________" 2020 г.</t>
  </si>
  <si>
    <t>ЗИМА</t>
  </si>
  <si>
    <t>Справочник</t>
  </si>
  <si>
    <t>7-дн м. диет оптим. состава.      Тутельян, Пузин,2014г.                 карточка №11.2</t>
  </si>
  <si>
    <t>Сухой паек</t>
  </si>
  <si>
    <t>7-дн м. диет оптим. состава.      Тутельян, Пузин,2014г.                 карточка №5.11</t>
  </si>
  <si>
    <t>7-дн м. диет оптим. состава.      Тутельян, Пузин,2014г.                 карточка №12.10</t>
  </si>
  <si>
    <t>7-дн м. диет оптим. состава.      Тутельян, Пузин,2014г.                 карточка №11.24</t>
  </si>
  <si>
    <t>7-дн м. диет оптим. состава.      Тутельян, Пузин,2010г.                 карточка №2.21</t>
  </si>
  <si>
    <t>Запеканка картофельная фаршированная  отв. протерт.  мясом</t>
  </si>
  <si>
    <t>7-дн м. диет оптим. состава.      Тутельян, Пузин,2010г.                 карточка № 5.18</t>
  </si>
  <si>
    <t>7-дн м. диет оптим. состава.      Тутельян, Пузин,2014г.                 карточка №5.15</t>
  </si>
  <si>
    <t>7-дн м. диет оптим. состава.      Тутельян, Пузин,2010г.                 карточка №3.26</t>
  </si>
  <si>
    <t>7-дн м. диет оптим. состава.      Тутельян, Пузин,2010г.                 карточка №11.1</t>
  </si>
  <si>
    <t>7-дн м. диет оптим. состава.      Тутельян, Пузин,2014г.                 карточка №5.4</t>
  </si>
  <si>
    <t>Запеканка творожная с сахаром +БС-9</t>
  </si>
  <si>
    <t>7-дн м. диет оптим. состава.      Тутельян, Пузин,2014г.                 карточка №1.13</t>
  </si>
  <si>
    <t>Запеканка из творога с морковью (с сахар)+БС-9гр</t>
  </si>
  <si>
    <t xml:space="preserve">зелень </t>
  </si>
  <si>
    <t>лавр лист</t>
  </si>
  <si>
    <t>Компот из сух/фр,  с сахар</t>
  </si>
  <si>
    <t>10,12*</t>
  </si>
  <si>
    <t>1/10</t>
  </si>
  <si>
    <t>3,4*</t>
  </si>
  <si>
    <t>горбуша</t>
  </si>
  <si>
    <t>Биточки мясные пар</t>
  </si>
  <si>
    <t>7,58*</t>
  </si>
  <si>
    <t>2,17*</t>
  </si>
  <si>
    <t>рыба пикша</t>
  </si>
  <si>
    <t>170*</t>
  </si>
  <si>
    <t>265*</t>
  </si>
  <si>
    <t>452*</t>
  </si>
  <si>
    <t>1.1/5</t>
  </si>
  <si>
    <t>7-дн м. диет оптим. состава.      Тутельян, Пузин,2010г.                 карточка №1.26</t>
  </si>
  <si>
    <t>Компот с-фр сах</t>
  </si>
  <si>
    <t>Чай с сах</t>
  </si>
  <si>
    <t>Компот с/фр сах</t>
  </si>
  <si>
    <t>КОНТРОЛЬ СРЕДНЕСУТОЧНОГО НАБОРА ПРОДУКТОВ-ЩД</t>
  </si>
  <si>
    <t>Меню - раскладка на среда - 3день,  ЩД с СБКС (18г)</t>
  </si>
  <si>
    <t>Меню - раскладка на пятница - 5день ЩД с СБКС (18г)</t>
  </si>
  <si>
    <t>Суп-пюре из риса с картоф и морк</t>
  </si>
  <si>
    <t>пюре фр</t>
  </si>
  <si>
    <t>Каша гречневая мол прот</t>
  </si>
  <si>
    <t>Печеночный пудинг</t>
  </si>
  <si>
    <t>пюре фрукт</t>
  </si>
  <si>
    <t>Каша манная мол вязкая+БС-9</t>
  </si>
  <si>
    <t>Суфле мясное</t>
  </si>
  <si>
    <t>пюре из моркови</t>
  </si>
  <si>
    <t>суфле мясное</t>
  </si>
  <si>
    <t>Морковь туш мол соусе</t>
  </si>
  <si>
    <t>морковь туш</t>
  </si>
  <si>
    <t>пюре картоф</t>
  </si>
  <si>
    <t>суфле рыбное</t>
  </si>
  <si>
    <t>156*</t>
  </si>
  <si>
    <t>Компот сух/фрукт  с сахаром+ВМ</t>
  </si>
  <si>
    <t>Пюре фруктовое</t>
  </si>
  <si>
    <t>Суп картофельный с макаронными изделиями вегетар смет</t>
  </si>
  <si>
    <t>Каша рисовая мол прот</t>
  </si>
  <si>
    <t>Суп-лапша вег смет</t>
  </si>
  <si>
    <t>Каша геркулесовая мол вязкая протертая сах+БС-9</t>
  </si>
  <si>
    <t>7-дн м. диет оптим. состава.      Тутельян, Пузин,2014г.                 карточка №6.6</t>
  </si>
  <si>
    <t>7-дн м. диет оптим. состава.      Тутельян, Пузин,2010г.                 карточка №4.3</t>
  </si>
  <si>
    <t xml:space="preserve">Омлет натуральный паровой </t>
  </si>
  <si>
    <t>Суп -пюре из риса с картофелем и морковью</t>
  </si>
  <si>
    <t>"Лечебное питание"      Преображенская Э.Н.,2002г.                 карточка №167</t>
  </si>
  <si>
    <t>7-дн м. диет оптим. состава.      Тутельян, Пузин,2014г.                 карточка № 2.6</t>
  </si>
  <si>
    <t>Сок яблочный</t>
  </si>
  <si>
    <t>ЗИМА                                                                    Меню - раскладка на понедельник - 1день, ЩД с СБКС (9г)</t>
  </si>
  <si>
    <t>7,24*</t>
  </si>
  <si>
    <t>Суп геркул мол с овощ прот</t>
  </si>
  <si>
    <t>компот с/фр</t>
  </si>
  <si>
    <t>с/фр</t>
  </si>
  <si>
    <t>свекольное пюре</t>
  </si>
  <si>
    <t>Меню - раскладка на вторник - 2день, ЩД с СБКС (9г)</t>
  </si>
  <si>
    <t>Каша гречневая мол со сл м+БС-9</t>
  </si>
  <si>
    <t>картофельное пюре</t>
  </si>
  <si>
    <t>пикша</t>
  </si>
  <si>
    <t>Меню - раскладка на четверг - 4день,  ЩД с СБКС (9г)</t>
  </si>
  <si>
    <t>суп перловый</t>
  </si>
  <si>
    <t>каша рисовая мол</t>
  </si>
  <si>
    <t>Картофельное пюре</t>
  </si>
  <si>
    <t>мясное пюре</t>
  </si>
  <si>
    <t>Суп с лапшой</t>
  </si>
  <si>
    <t>картоф пюре</t>
  </si>
  <si>
    <t>морковное пюре мол с</t>
  </si>
  <si>
    <t>фрикадельки мясные</t>
  </si>
  <si>
    <t>Меню - раскладка на суббота -6день, ЩД с СБКС (9г)</t>
  </si>
  <si>
    <t>Суп картоф вег прот</t>
  </si>
  <si>
    <t>Меню - раскладка на воскресенье -7день, ЩД с СБКС (9г)</t>
  </si>
  <si>
    <t>куриное пюре</t>
  </si>
  <si>
    <t>пюрефр</t>
  </si>
  <si>
    <t>Каша гречневая мол с сахаром</t>
  </si>
  <si>
    <t>3,26*</t>
  </si>
  <si>
    <t>Молоко сухое-12,5</t>
  </si>
  <si>
    <t>Каша манная вязкая (с сахаром)+БС-9г</t>
  </si>
  <si>
    <t>7-дн м. диет оптим. состава.      Тутельян, Пузин,2014г.                 карточка № 6.2</t>
  </si>
  <si>
    <t>7-дн м. диет оптим. состава.      Тутельян, Пузин,2014г.                 карточка №6.12</t>
  </si>
  <si>
    <t>Каша гречневая мол с сахаром протертая +БС (9г)</t>
  </si>
  <si>
    <t>7-дн м. диет оптим. состава.      Тутельян, Пузин,2010г.                 карточка №7.27</t>
  </si>
  <si>
    <t>Морковь туш  в сметанном соусе</t>
  </si>
  <si>
    <t>и того за полдник</t>
  </si>
  <si>
    <t>7-дн м. диет оптим. состава.      Тутельян, Пузин,2010г.                 карточка №1.3</t>
  </si>
  <si>
    <t>Суп геркулесовый мол с овощами прот</t>
  </si>
  <si>
    <t>"Лечебное питание"      Преображенская Э.Н.,2002г.                 карточка №428</t>
  </si>
  <si>
    <t>"Лечебное питание"      Преображенская Э.Н.,2002г.                 карточка №260</t>
  </si>
  <si>
    <t>Свекольное пюре туш в смет соусе</t>
  </si>
  <si>
    <t>7-дн м. диет оптим. состава.      Тутельян, Пузин,2010г.                 карточка №7.19</t>
  </si>
  <si>
    <t>7-дн м. диет оптим. состава.      Тутельян, Пузин,2010г.                 карточка №2.14</t>
  </si>
  <si>
    <t>Котлета мясная пар</t>
  </si>
  <si>
    <t>7-дн м. диет оптим. состава.      Тутельян, Пузин,2010г.                 карточка №7.5</t>
  </si>
  <si>
    <t>Картофельное пюре сл маслом</t>
  </si>
  <si>
    <t>7-дн м. диет оптим. состава.      Тутельян, Пузин,2014г.                 карточка №3.10</t>
  </si>
  <si>
    <t>Суфле из отварной рыбы пар</t>
  </si>
  <si>
    <t>7-дн м. диет оптим. состава.      Тутельян, Пузин,2010г.                 карточка №1.5</t>
  </si>
  <si>
    <t>Суп перловый вег протер сметан</t>
  </si>
  <si>
    <t>7-дн м. диет оптим. состава.      Тутельян, Пузин,2010г.                 карточка №6.3</t>
  </si>
  <si>
    <t xml:space="preserve">Суфле из отварного мяса пар </t>
  </si>
  <si>
    <t>Мясное пюре</t>
  </si>
  <si>
    <t>"Лечебное питание"      Преображенская Э.Н.,2002г.                 карточка №255</t>
  </si>
  <si>
    <t>7-дн м. диет оптим. состава.      Тутельян, Пузин,2010г.                 карточка №2.13</t>
  </si>
  <si>
    <t>Фрикадельки мясные пар сл маслом</t>
  </si>
  <si>
    <t>7-дн м. диет оптим. состава.      Тутельян, Пузин,2010г.                 карточка № 5.17</t>
  </si>
  <si>
    <t>"Лечебное питание"      Преображенская Э.Н.,2002г.                 карточка №252</t>
  </si>
  <si>
    <t>Куриное пюре</t>
  </si>
  <si>
    <t>"Лечебное питание"      Преображенская Э.Н.,2002г.                 карточка №422</t>
  </si>
  <si>
    <t>Каша гречневая молочная прот с сахаром</t>
  </si>
  <si>
    <t>7-дн м. диет оптим. состава.      Тутельян, Пузин,2014г.                 карточка №5.7</t>
  </si>
  <si>
    <t>7-дн м. диет оптим. состава.      Тутельян, Пузин,2014г.                 карточка №11,2</t>
  </si>
  <si>
    <t>Котлета рыбная(минтай) паровая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</si>
</sst>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79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" fontId="5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/>
    <xf numFmtId="0" fontId="8" fillId="0" borderId="14" xfId="0" applyFont="1" applyBorder="1"/>
    <xf numFmtId="0" fontId="8" fillId="0" borderId="16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8" xfId="0" applyFont="1" applyBorder="1"/>
    <xf numFmtId="0" fontId="10" fillId="0" borderId="22" xfId="0" applyFont="1" applyBorder="1"/>
    <xf numFmtId="0" fontId="10" fillId="0" borderId="23" xfId="0" applyFont="1" applyBorder="1"/>
    <xf numFmtId="0" fontId="10" fillId="0" borderId="24" xfId="0" applyFont="1" applyBorder="1"/>
    <xf numFmtId="0" fontId="8" fillId="0" borderId="0" xfId="0" applyFont="1"/>
    <xf numFmtId="0" fontId="13" fillId="0" borderId="13" xfId="0" applyFont="1" applyBorder="1"/>
    <xf numFmtId="164" fontId="8" fillId="0" borderId="13" xfId="0" applyNumberFormat="1" applyFont="1" applyBorder="1"/>
    <xf numFmtId="164" fontId="5" fillId="0" borderId="1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wrapText="1"/>
    </xf>
    <xf numFmtId="0" fontId="5" fillId="0" borderId="31" xfId="0" applyFont="1" applyBorder="1" applyAlignment="1">
      <alignment horizontal="center" vertical="top" wrapText="1"/>
    </xf>
    <xf numFmtId="0" fontId="8" fillId="0" borderId="13" xfId="0" applyNumberFormat="1" applyFont="1" applyBorder="1"/>
    <xf numFmtId="0" fontId="14" fillId="0" borderId="13" xfId="0" applyNumberFormat="1" applyFont="1" applyBorder="1"/>
    <xf numFmtId="2" fontId="11" fillId="0" borderId="1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top" wrapText="1"/>
    </xf>
    <xf numFmtId="16" fontId="8" fillId="0" borderId="1" xfId="0" applyNumberFormat="1" applyFont="1" applyBorder="1" applyAlignment="1">
      <alignment horizontal="center" vertical="center"/>
    </xf>
    <xf numFmtId="2" fontId="8" fillId="0" borderId="13" xfId="0" applyNumberFormat="1" applyFont="1" applyBorder="1"/>
    <xf numFmtId="2" fontId="8" fillId="0" borderId="10" xfId="0" applyNumberFormat="1" applyFont="1" applyBorder="1"/>
    <xf numFmtId="0" fontId="14" fillId="0" borderId="13" xfId="0" applyFont="1" applyBorder="1"/>
    <xf numFmtId="12" fontId="8" fillId="0" borderId="13" xfId="0" applyNumberFormat="1" applyFont="1" applyBorder="1"/>
    <xf numFmtId="0" fontId="14" fillId="0" borderId="1" xfId="0" applyFont="1" applyBorder="1" applyAlignment="1">
      <alignment horizontal="center" vertical="center"/>
    </xf>
    <xf numFmtId="0" fontId="14" fillId="0" borderId="0" xfId="0" applyFont="1"/>
    <xf numFmtId="0" fontId="8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5" fillId="0" borderId="19" xfId="0" applyFont="1" applyBorder="1"/>
    <xf numFmtId="0" fontId="17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Fill="1" applyBorder="1" applyAlignment="1">
      <alignment vertical="top" wrapText="1"/>
    </xf>
    <xf numFmtId="165" fontId="20" fillId="0" borderId="1" xfId="0" applyNumberFormat="1" applyFont="1" applyBorder="1" applyAlignment="1">
      <alignment vertical="top"/>
    </xf>
    <xf numFmtId="0" fontId="11" fillId="0" borderId="31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wrapText="1"/>
    </xf>
    <xf numFmtId="0" fontId="11" fillId="0" borderId="38" xfId="0" applyFont="1" applyBorder="1" applyAlignment="1">
      <alignment horizontal="center" wrapText="1"/>
    </xf>
    <xf numFmtId="0" fontId="11" fillId="0" borderId="39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" fillId="0" borderId="0" xfId="0" applyFont="1"/>
    <xf numFmtId="164" fontId="16" fillId="0" borderId="1" xfId="0" applyNumberFormat="1" applyFont="1" applyBorder="1" applyAlignment="1">
      <alignment horizontal="center" vertical="center"/>
    </xf>
    <xf numFmtId="17" fontId="8" fillId="0" borderId="1" xfId="0" applyNumberFormat="1" applyFont="1" applyBorder="1" applyAlignment="1">
      <alignment horizontal="center" vertical="center"/>
    </xf>
    <xf numFmtId="16" fontId="8" fillId="0" borderId="13" xfId="0" applyNumberFormat="1" applyFont="1" applyBorder="1"/>
    <xf numFmtId="16" fontId="14" fillId="0" borderId="1" xfId="0" applyNumberFormat="1" applyFont="1" applyBorder="1" applyAlignment="1">
      <alignment horizontal="center" vertical="center"/>
    </xf>
    <xf numFmtId="0" fontId="8" fillId="0" borderId="40" xfId="0" applyFont="1" applyBorder="1"/>
    <xf numFmtId="0" fontId="8" fillId="0" borderId="41" xfId="0" applyFont="1" applyBorder="1"/>
    <xf numFmtId="0" fontId="8" fillId="0" borderId="42" xfId="0" applyFont="1" applyBorder="1"/>
    <xf numFmtId="0" fontId="8" fillId="0" borderId="1" xfId="0" applyFont="1" applyBorder="1"/>
    <xf numFmtId="0" fontId="5" fillId="0" borderId="1" xfId="0" applyFont="1" applyBorder="1"/>
    <xf numFmtId="0" fontId="8" fillId="0" borderId="43" xfId="0" applyFont="1" applyBorder="1"/>
    <xf numFmtId="0" fontId="8" fillId="0" borderId="44" xfId="0" applyFont="1" applyBorder="1" applyAlignment="1">
      <alignment horizontal="center" vertical="center"/>
    </xf>
    <xf numFmtId="0" fontId="14" fillId="0" borderId="1" xfId="0" applyFont="1" applyBorder="1"/>
    <xf numFmtId="0" fontId="8" fillId="0" borderId="45" xfId="0" applyFont="1" applyBorder="1"/>
    <xf numFmtId="0" fontId="10" fillId="0" borderId="46" xfId="0" applyFont="1" applyBorder="1"/>
    <xf numFmtId="0" fontId="7" fillId="0" borderId="46" xfId="0" applyFont="1" applyBorder="1"/>
    <xf numFmtId="0" fontId="8" fillId="0" borderId="47" xfId="0" applyFont="1" applyBorder="1"/>
    <xf numFmtId="0" fontId="8" fillId="0" borderId="48" xfId="0" applyFont="1" applyBorder="1"/>
    <xf numFmtId="0" fontId="8" fillId="0" borderId="49" xfId="0" applyFont="1" applyBorder="1"/>
    <xf numFmtId="0" fontId="8" fillId="0" borderId="50" xfId="0" applyFont="1" applyBorder="1"/>
    <xf numFmtId="0" fontId="8" fillId="0" borderId="51" xfId="0" applyFont="1" applyBorder="1"/>
    <xf numFmtId="49" fontId="8" fillId="0" borderId="0" xfId="0" applyNumberFormat="1" applyFont="1"/>
    <xf numFmtId="49" fontId="8" fillId="0" borderId="13" xfId="0" applyNumberFormat="1" applyFont="1" applyBorder="1"/>
    <xf numFmtId="49" fontId="9" fillId="2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164" fontId="17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1" fillId="0" borderId="23" xfId="0" applyFont="1" applyBorder="1"/>
    <xf numFmtId="0" fontId="14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14" fillId="0" borderId="39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wrapText="1"/>
    </xf>
    <xf numFmtId="165" fontId="2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23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 vertical="center"/>
    </xf>
    <xf numFmtId="2" fontId="13" fillId="0" borderId="13" xfId="0" applyNumberFormat="1" applyFont="1" applyBorder="1"/>
    <xf numFmtId="49" fontId="14" fillId="3" borderId="1" xfId="0" applyNumberFormat="1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164" fontId="25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17" fontId="8" fillId="0" borderId="13" xfId="0" applyNumberFormat="1" applyFont="1" applyBorder="1"/>
    <xf numFmtId="16" fontId="8" fillId="0" borderId="0" xfId="0" applyNumberFormat="1" applyFont="1"/>
    <xf numFmtId="16" fontId="13" fillId="0" borderId="13" xfId="0" applyNumberFormat="1" applyFont="1" applyBorder="1"/>
    <xf numFmtId="0" fontId="1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9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textRotation="90"/>
    </xf>
    <xf numFmtId="0" fontId="8" fillId="0" borderId="1" xfId="0" applyFont="1" applyBorder="1" applyAlignment="1">
      <alignment vertical="center" textRotation="90"/>
    </xf>
    <xf numFmtId="0" fontId="5" fillId="0" borderId="1" xfId="0" applyFont="1" applyBorder="1" applyAlignment="1">
      <alignment vertical="center" textRotation="90"/>
    </xf>
    <xf numFmtId="0" fontId="8" fillId="0" borderId="5" xfId="0" applyFont="1" applyBorder="1" applyAlignment="1">
      <alignment vertical="center" textRotation="90" wrapText="1"/>
    </xf>
    <xf numFmtId="0" fontId="8" fillId="0" borderId="7" xfId="0" applyFont="1" applyBorder="1" applyAlignment="1">
      <alignment vertical="center" textRotation="90" wrapText="1"/>
    </xf>
    <xf numFmtId="0" fontId="8" fillId="0" borderId="6" xfId="0" applyFont="1" applyBorder="1" applyAlignment="1">
      <alignment vertical="center" textRotation="90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textRotation="90"/>
    </xf>
    <xf numFmtId="0" fontId="6" fillId="0" borderId="0" xfId="0" applyFont="1" applyAlignment="1">
      <alignment horizontal="center"/>
    </xf>
    <xf numFmtId="0" fontId="15" fillId="0" borderId="5" xfId="0" applyFont="1" applyBorder="1" applyAlignment="1">
      <alignment vertical="center" textRotation="90" wrapText="1"/>
    </xf>
    <xf numFmtId="0" fontId="15" fillId="0" borderId="7" xfId="0" applyFont="1" applyBorder="1" applyAlignment="1">
      <alignment vertical="center" textRotation="90" wrapText="1"/>
    </xf>
    <xf numFmtId="0" fontId="15" fillId="0" borderId="6" xfId="0" applyFont="1" applyBorder="1" applyAlignment="1">
      <alignment vertical="center" textRotation="90" wrapText="1"/>
    </xf>
    <xf numFmtId="0" fontId="5" fillId="0" borderId="5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2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1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textRotation="90"/>
    </xf>
    <xf numFmtId="0" fontId="8" fillId="0" borderId="5" xfId="0" applyFont="1" applyBorder="1" applyAlignment="1">
      <alignment horizontal="right" textRotation="90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8" fillId="0" borderId="5" xfId="0" applyFont="1" applyBorder="1" applyAlignment="1">
      <alignment horizontal="center" textRotation="90"/>
    </xf>
    <xf numFmtId="0" fontId="8" fillId="0" borderId="7" xfId="0" applyFont="1" applyBorder="1" applyAlignment="1">
      <alignment horizontal="center" textRotation="90"/>
    </xf>
    <xf numFmtId="0" fontId="8" fillId="0" borderId="36" xfId="0" applyFont="1" applyBorder="1" applyAlignment="1">
      <alignment horizontal="center" textRotation="90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4" fillId="0" borderId="33" xfId="0" applyFont="1" applyBorder="1" applyAlignment="1">
      <alignment horizontal="left"/>
    </xf>
    <xf numFmtId="0" fontId="24" fillId="0" borderId="34" xfId="0" applyFont="1" applyBorder="1" applyAlignment="1">
      <alignment horizontal="left"/>
    </xf>
    <xf numFmtId="0" fontId="24" fillId="0" borderId="35" xfId="0" applyFont="1" applyBorder="1" applyAlignment="1">
      <alignment horizontal="left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5" fillId="0" borderId="3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2"/>
  <sheetViews>
    <sheetView view="pageLayout" topLeftCell="A25" zoomScaleNormal="100" workbookViewId="0">
      <selection activeCell="A2" sqref="A2:A3"/>
    </sheetView>
  </sheetViews>
  <sheetFormatPr defaultColWidth="9.140625" defaultRowHeight="15" x14ac:dyDescent="0.25"/>
  <cols>
    <col min="1" max="1" width="20.42578125" customWidth="1"/>
    <col min="4" max="4" width="7.28515625" customWidth="1"/>
    <col min="5" max="7" width="8.85546875" customWidth="1"/>
    <col min="8" max="8" width="9" customWidth="1"/>
    <col min="9" max="9" width="9.42578125" customWidth="1"/>
  </cols>
  <sheetData>
    <row r="1" spans="1:9" ht="15.75" x14ac:dyDescent="0.25">
      <c r="A1" s="1" t="s">
        <v>209</v>
      </c>
      <c r="B1" s="1"/>
      <c r="C1" s="1"/>
      <c r="D1" s="1"/>
      <c r="E1" s="1"/>
      <c r="F1" s="1"/>
      <c r="G1" s="160" t="s">
        <v>130</v>
      </c>
      <c r="H1" s="160"/>
      <c r="I1" s="160"/>
    </row>
    <row r="2" spans="1:9" x14ac:dyDescent="0.25">
      <c r="A2" s="161" t="s">
        <v>212</v>
      </c>
      <c r="B2" s="161" t="s">
        <v>2</v>
      </c>
      <c r="C2" s="161"/>
      <c r="D2" s="161"/>
      <c r="E2" s="161" t="s">
        <v>3</v>
      </c>
      <c r="F2" s="161" t="s">
        <v>4</v>
      </c>
      <c r="G2" s="161" t="s">
        <v>5</v>
      </c>
      <c r="H2" s="161" t="s">
        <v>6</v>
      </c>
      <c r="I2" s="161" t="s">
        <v>7</v>
      </c>
    </row>
    <row r="3" spans="1:9" x14ac:dyDescent="0.25">
      <c r="A3" s="161"/>
      <c r="B3" s="161"/>
      <c r="C3" s="161"/>
      <c r="D3" s="161"/>
      <c r="E3" s="161"/>
      <c r="F3" s="161"/>
      <c r="G3" s="161"/>
      <c r="H3" s="161"/>
      <c r="I3" s="161"/>
    </row>
    <row r="4" spans="1:9" ht="14.25" customHeight="1" x14ac:dyDescent="0.25">
      <c r="A4" s="106"/>
      <c r="B4" s="142" t="s">
        <v>9</v>
      </c>
      <c r="C4" s="143"/>
      <c r="D4" s="144"/>
      <c r="E4" s="106"/>
      <c r="F4" s="106"/>
      <c r="G4" s="106"/>
      <c r="H4" s="106"/>
      <c r="I4" s="106"/>
    </row>
    <row r="5" spans="1:9" ht="36" customHeight="1" thickBot="1" x14ac:dyDescent="0.3">
      <c r="A5" s="105" t="s">
        <v>270</v>
      </c>
      <c r="B5" s="159" t="s">
        <v>269</v>
      </c>
      <c r="C5" s="159"/>
      <c r="D5" s="159"/>
      <c r="E5" s="39">
        <v>195</v>
      </c>
      <c r="F5" s="64">
        <v>8.7899999999999991</v>
      </c>
      <c r="G5" s="64">
        <v>9.26</v>
      </c>
      <c r="H5" s="64">
        <v>28.53</v>
      </c>
      <c r="I5" s="65">
        <v>232.23</v>
      </c>
    </row>
    <row r="6" spans="1:9" ht="36.75" customHeight="1" x14ac:dyDescent="0.25">
      <c r="A6" s="105" t="s">
        <v>271</v>
      </c>
      <c r="B6" s="162" t="s">
        <v>272</v>
      </c>
      <c r="C6" s="163"/>
      <c r="D6" s="164"/>
      <c r="E6" s="2">
        <v>60</v>
      </c>
      <c r="F6" s="43">
        <v>6.08</v>
      </c>
      <c r="G6" s="43">
        <v>5.6</v>
      </c>
      <c r="H6" s="43">
        <v>1.78</v>
      </c>
      <c r="I6" s="43">
        <v>82.1</v>
      </c>
    </row>
    <row r="7" spans="1:9" ht="34.5" customHeight="1" x14ac:dyDescent="0.25">
      <c r="A7" s="105" t="s">
        <v>213</v>
      </c>
      <c r="B7" s="145" t="s">
        <v>17</v>
      </c>
      <c r="C7" s="146"/>
      <c r="D7" s="147"/>
      <c r="E7" s="10">
        <v>210</v>
      </c>
      <c r="F7" s="56">
        <v>0</v>
      </c>
      <c r="G7" s="56">
        <v>0</v>
      </c>
      <c r="H7" s="56">
        <v>9.98</v>
      </c>
      <c r="I7" s="56">
        <v>39.9</v>
      </c>
    </row>
    <row r="8" spans="1:9" ht="14.1" customHeight="1" x14ac:dyDescent="0.25">
      <c r="A8" s="10"/>
      <c r="B8" s="157" t="s">
        <v>8</v>
      </c>
      <c r="C8" s="157"/>
      <c r="D8" s="157"/>
      <c r="E8" s="10"/>
      <c r="F8" s="107">
        <f>SUM(F5:F7)</f>
        <v>14.87</v>
      </c>
      <c r="G8" s="107">
        <f>SUM(G5:G7)</f>
        <v>14.86</v>
      </c>
      <c r="H8" s="107">
        <f>SUM(H5:H7)</f>
        <v>40.290000000000006</v>
      </c>
      <c r="I8" s="107">
        <f>SUM(I5:I7)</f>
        <v>354.22999999999996</v>
      </c>
    </row>
    <row r="9" spans="1:9" ht="9.75" customHeight="1" x14ac:dyDescent="0.25">
      <c r="A9" s="45"/>
      <c r="B9" s="154"/>
      <c r="C9" s="155"/>
      <c r="D9" s="156"/>
      <c r="E9" s="108"/>
      <c r="F9" s="109"/>
      <c r="G9" s="109"/>
      <c r="H9" s="109"/>
      <c r="I9" s="109"/>
    </row>
    <row r="10" spans="1:9" ht="14.1" customHeight="1" x14ac:dyDescent="0.25">
      <c r="A10" s="10"/>
      <c r="B10" s="157" t="s">
        <v>10</v>
      </c>
      <c r="C10" s="157"/>
      <c r="D10" s="157"/>
      <c r="E10" s="10"/>
      <c r="F10" s="107">
        <f>SUM(F9)</f>
        <v>0</v>
      </c>
      <c r="G10" s="107">
        <f>SUM(G9)</f>
        <v>0</v>
      </c>
      <c r="H10" s="107">
        <f>SUM(H9)</f>
        <v>0</v>
      </c>
      <c r="I10" s="107">
        <f>SUM(I9)</f>
        <v>0</v>
      </c>
    </row>
    <row r="11" spans="1:9" ht="14.1" customHeight="1" x14ac:dyDescent="0.25">
      <c r="A11" s="10"/>
      <c r="B11" s="142" t="s">
        <v>11</v>
      </c>
      <c r="C11" s="143"/>
      <c r="D11" s="144"/>
      <c r="E11" s="10"/>
      <c r="F11" s="109"/>
      <c r="G11" s="109"/>
      <c r="H11" s="109"/>
      <c r="I11" s="109"/>
    </row>
    <row r="12" spans="1:9" ht="45" customHeight="1" x14ac:dyDescent="0.25">
      <c r="A12" s="105" t="s">
        <v>274</v>
      </c>
      <c r="B12" s="158" t="s">
        <v>273</v>
      </c>
      <c r="C12" s="158"/>
      <c r="D12" s="158"/>
      <c r="E12" s="50">
        <v>500</v>
      </c>
      <c r="F12" s="56">
        <v>8.16</v>
      </c>
      <c r="G12" s="56">
        <v>12.02</v>
      </c>
      <c r="H12" s="56">
        <v>35.4</v>
      </c>
      <c r="I12" s="56">
        <v>282.75</v>
      </c>
    </row>
    <row r="13" spans="1:9" ht="33.75" customHeight="1" x14ac:dyDescent="0.25">
      <c r="A13" s="105" t="s">
        <v>308</v>
      </c>
      <c r="B13" s="158" t="s">
        <v>309</v>
      </c>
      <c r="C13" s="158"/>
      <c r="D13" s="158"/>
      <c r="E13" s="19">
        <v>150</v>
      </c>
      <c r="F13" s="43">
        <v>2.3199999999999998</v>
      </c>
      <c r="G13" s="43">
        <v>7.26</v>
      </c>
      <c r="H13" s="43">
        <v>11.26</v>
      </c>
      <c r="I13" s="43">
        <v>121.67</v>
      </c>
    </row>
    <row r="14" spans="1:9" ht="33.75" customHeight="1" x14ac:dyDescent="0.25">
      <c r="A14" s="105" t="s">
        <v>275</v>
      </c>
      <c r="B14" s="151" t="s">
        <v>326</v>
      </c>
      <c r="C14" s="152"/>
      <c r="D14" s="153"/>
      <c r="E14" s="19">
        <v>85</v>
      </c>
      <c r="F14" s="43">
        <v>17.079999999999998</v>
      </c>
      <c r="G14" s="43">
        <v>13.55</v>
      </c>
      <c r="H14" s="43">
        <v>4.8899999999999997</v>
      </c>
      <c r="I14" s="43">
        <v>209.5</v>
      </c>
    </row>
    <row r="15" spans="1:9" ht="45" customHeight="1" x14ac:dyDescent="0.25">
      <c r="A15" s="105" t="s">
        <v>223</v>
      </c>
      <c r="B15" s="145" t="s">
        <v>264</v>
      </c>
      <c r="C15" s="146"/>
      <c r="D15" s="147"/>
      <c r="E15" s="2">
        <v>200</v>
      </c>
      <c r="F15" s="43">
        <v>0.64</v>
      </c>
      <c r="G15" s="43">
        <v>0</v>
      </c>
      <c r="H15" s="43">
        <v>36.68</v>
      </c>
      <c r="I15" s="43">
        <v>150.1</v>
      </c>
    </row>
    <row r="16" spans="1:9" ht="14.1" customHeight="1" x14ac:dyDescent="0.25">
      <c r="A16" s="10"/>
      <c r="B16" s="148" t="s">
        <v>13</v>
      </c>
      <c r="C16" s="149"/>
      <c r="D16" s="150"/>
      <c r="E16" s="10"/>
      <c r="F16" s="107">
        <f>SUM(F12:F15)</f>
        <v>28.2</v>
      </c>
      <c r="G16" s="107">
        <f>SUM(G12:G15)</f>
        <v>32.83</v>
      </c>
      <c r="H16" s="107">
        <f>SUM(H12:H15)</f>
        <v>88.22999999999999</v>
      </c>
      <c r="I16" s="107">
        <f>SUM(I12:I15)</f>
        <v>764.0200000000001</v>
      </c>
    </row>
    <row r="17" spans="1:9" ht="14.1" customHeight="1" x14ac:dyDescent="0.25">
      <c r="A17" s="10"/>
      <c r="B17" s="142" t="s">
        <v>14</v>
      </c>
      <c r="C17" s="143"/>
      <c r="D17" s="144"/>
      <c r="E17" s="10"/>
      <c r="F17" s="109"/>
      <c r="G17" s="109"/>
      <c r="H17" s="109"/>
      <c r="I17" s="109"/>
    </row>
    <row r="18" spans="1:9" ht="35.25" customHeight="1" x14ac:dyDescent="0.25">
      <c r="A18" s="105" t="s">
        <v>217</v>
      </c>
      <c r="B18" s="145" t="s">
        <v>276</v>
      </c>
      <c r="C18" s="146"/>
      <c r="D18" s="147"/>
      <c r="E18" s="2">
        <v>230</v>
      </c>
      <c r="F18" s="43">
        <v>0</v>
      </c>
      <c r="G18" s="43">
        <v>0</v>
      </c>
      <c r="H18" s="43">
        <v>23</v>
      </c>
      <c r="I18" s="43">
        <v>46</v>
      </c>
    </row>
    <row r="19" spans="1:9" ht="33.75" customHeight="1" thickBot="1" x14ac:dyDescent="0.3">
      <c r="A19" s="129" t="s">
        <v>216</v>
      </c>
      <c r="B19" s="151" t="s">
        <v>265</v>
      </c>
      <c r="C19" s="152"/>
      <c r="D19" s="153"/>
      <c r="E19" s="39">
        <v>200</v>
      </c>
      <c r="F19" s="64">
        <v>0</v>
      </c>
      <c r="G19" s="64">
        <v>0</v>
      </c>
      <c r="H19" s="64">
        <v>28</v>
      </c>
      <c r="I19" s="65">
        <v>120</v>
      </c>
    </row>
    <row r="20" spans="1:9" ht="14.1" customHeight="1" x14ac:dyDescent="0.25">
      <c r="A20" s="10"/>
      <c r="B20" s="148" t="s">
        <v>15</v>
      </c>
      <c r="C20" s="149"/>
      <c r="D20" s="150"/>
      <c r="E20" s="10"/>
      <c r="F20" s="107">
        <f>SUM(F18:F19)</f>
        <v>0</v>
      </c>
      <c r="G20" s="107">
        <f>SUM(G18:G19)</f>
        <v>0</v>
      </c>
      <c r="H20" s="107">
        <f>SUM(H18:H19)</f>
        <v>51</v>
      </c>
      <c r="I20" s="107">
        <f>SUM(I18:I19)</f>
        <v>166</v>
      </c>
    </row>
    <row r="21" spans="1:9" ht="14.1" customHeight="1" x14ac:dyDescent="0.25">
      <c r="A21" s="10"/>
      <c r="B21" s="142" t="s">
        <v>16</v>
      </c>
      <c r="C21" s="143"/>
      <c r="D21" s="144"/>
      <c r="E21" s="10"/>
      <c r="F21" s="109"/>
      <c r="G21" s="109"/>
      <c r="H21" s="109"/>
      <c r="I21" s="109"/>
    </row>
    <row r="22" spans="1:9" ht="43.5" customHeight="1" x14ac:dyDescent="0.25">
      <c r="A22" s="105" t="s">
        <v>218</v>
      </c>
      <c r="B22" s="159" t="s">
        <v>219</v>
      </c>
      <c r="C22" s="159"/>
      <c r="D22" s="159"/>
      <c r="E22" s="2">
        <v>225</v>
      </c>
      <c r="F22" s="43">
        <v>21.2</v>
      </c>
      <c r="G22" s="43">
        <v>15.45</v>
      </c>
      <c r="H22" s="43">
        <v>32.49</v>
      </c>
      <c r="I22" s="43">
        <v>354.7</v>
      </c>
    </row>
    <row r="23" spans="1:9" ht="34.5" customHeight="1" x14ac:dyDescent="0.25">
      <c r="A23" s="105" t="s">
        <v>213</v>
      </c>
      <c r="B23" s="145" t="s">
        <v>17</v>
      </c>
      <c r="C23" s="146"/>
      <c r="D23" s="147"/>
      <c r="E23" s="10">
        <v>210</v>
      </c>
      <c r="F23" s="56">
        <v>0</v>
      </c>
      <c r="G23" s="56">
        <v>0</v>
      </c>
      <c r="H23" s="56">
        <v>9.98</v>
      </c>
      <c r="I23" s="56">
        <v>39.9</v>
      </c>
    </row>
    <row r="24" spans="1:9" ht="14.1" customHeight="1" x14ac:dyDescent="0.25">
      <c r="A24" s="10"/>
      <c r="B24" s="148" t="s">
        <v>18</v>
      </c>
      <c r="C24" s="149"/>
      <c r="D24" s="150"/>
      <c r="E24" s="10"/>
      <c r="F24" s="107">
        <f>SUM(F22:F23)</f>
        <v>21.2</v>
      </c>
      <c r="G24" s="107">
        <f>SUM(G22:G23)</f>
        <v>15.45</v>
      </c>
      <c r="H24" s="107">
        <f>SUM(H22:H23)</f>
        <v>42.47</v>
      </c>
      <c r="I24" s="107">
        <f>SUM(I22:I23)</f>
        <v>394.59999999999997</v>
      </c>
    </row>
    <row r="25" spans="1:9" ht="14.1" customHeight="1" x14ac:dyDescent="0.25">
      <c r="A25" s="10"/>
      <c r="B25" s="142" t="s">
        <v>214</v>
      </c>
      <c r="C25" s="143"/>
      <c r="D25" s="144"/>
      <c r="E25" s="10"/>
      <c r="F25" s="109"/>
      <c r="G25" s="109"/>
      <c r="H25" s="109"/>
      <c r="I25" s="109"/>
    </row>
    <row r="26" spans="1:9" ht="17.25" customHeight="1" x14ac:dyDescent="0.25">
      <c r="A26" s="50" t="s">
        <v>74</v>
      </c>
      <c r="B26" s="159" t="s">
        <v>106</v>
      </c>
      <c r="C26" s="159"/>
      <c r="D26" s="159"/>
      <c r="E26" s="130">
        <v>200</v>
      </c>
      <c r="F26" s="56">
        <v>15.2</v>
      </c>
      <c r="G26" s="56">
        <v>1.6</v>
      </c>
      <c r="H26" s="56">
        <v>98.4</v>
      </c>
      <c r="I26" s="56">
        <v>470</v>
      </c>
    </row>
    <row r="27" spans="1:9" ht="16.5" customHeight="1" x14ac:dyDescent="0.25">
      <c r="A27" s="50"/>
      <c r="B27" s="145"/>
      <c r="C27" s="146"/>
      <c r="D27" s="147"/>
      <c r="E27" s="10"/>
      <c r="F27" s="56"/>
      <c r="G27" s="56"/>
      <c r="H27" s="56"/>
      <c r="I27" s="56"/>
    </row>
    <row r="28" spans="1:9" ht="19.5" customHeight="1" x14ac:dyDescent="0.25">
      <c r="A28" s="10"/>
      <c r="B28" s="148" t="s">
        <v>127</v>
      </c>
      <c r="C28" s="149"/>
      <c r="D28" s="150"/>
      <c r="E28" s="10"/>
      <c r="F28" s="107">
        <f>SUM(F26+F27)</f>
        <v>15.2</v>
      </c>
      <c r="G28" s="107">
        <f t="shared" ref="G28:I28" si="0">SUM(G26+G27)</f>
        <v>1.6</v>
      </c>
      <c r="H28" s="107">
        <f t="shared" si="0"/>
        <v>98.4</v>
      </c>
      <c r="I28" s="107">
        <f t="shared" si="0"/>
        <v>470</v>
      </c>
    </row>
    <row r="29" spans="1:9" ht="19.5" customHeight="1" x14ac:dyDescent="0.25">
      <c r="A29" s="10"/>
      <c r="B29" s="148" t="s">
        <v>20</v>
      </c>
      <c r="C29" s="149"/>
      <c r="D29" s="150"/>
      <c r="E29" s="10"/>
      <c r="F29" s="107">
        <f>F8+F10+F16+F20+F24+F28</f>
        <v>79.47</v>
      </c>
      <c r="G29" s="107">
        <f>G8+G10+G16+G20+G24+G28</f>
        <v>64.739999999999995</v>
      </c>
      <c r="H29" s="107">
        <f>H8+H10+H16+H20+H24+H28</f>
        <v>320.39</v>
      </c>
      <c r="I29" s="107">
        <f>I8+I10+I16+I20+I24+I28</f>
        <v>2148.85</v>
      </c>
    </row>
    <row r="30" spans="1:9" x14ac:dyDescent="0.25">
      <c r="A30" s="1"/>
      <c r="B30" s="141"/>
      <c r="C30" s="141"/>
      <c r="D30" s="14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</sheetData>
  <mergeCells count="35">
    <mergeCell ref="A2:A3"/>
    <mergeCell ref="B2:D3"/>
    <mergeCell ref="E2:E3"/>
    <mergeCell ref="F2:F3"/>
    <mergeCell ref="G2:G3"/>
    <mergeCell ref="B28:D28"/>
    <mergeCell ref="B7:D7"/>
    <mergeCell ref="B8:D8"/>
    <mergeCell ref="G1:I1"/>
    <mergeCell ref="H2:H3"/>
    <mergeCell ref="I2:I3"/>
    <mergeCell ref="B6:D6"/>
    <mergeCell ref="B13:D13"/>
    <mergeCell ref="B25:D25"/>
    <mergeCell ref="B14:D14"/>
    <mergeCell ref="B18:D18"/>
    <mergeCell ref="B23:D23"/>
    <mergeCell ref="B24:D24"/>
    <mergeCell ref="B22:D22"/>
    <mergeCell ref="B30:D30"/>
    <mergeCell ref="B4:D4"/>
    <mergeCell ref="B15:D15"/>
    <mergeCell ref="B16:D16"/>
    <mergeCell ref="B17:D17"/>
    <mergeCell ref="B19:D19"/>
    <mergeCell ref="B20:D20"/>
    <mergeCell ref="B9:D9"/>
    <mergeCell ref="B10:D10"/>
    <mergeCell ref="B11:D11"/>
    <mergeCell ref="B12:D12"/>
    <mergeCell ref="B5:D5"/>
    <mergeCell ref="B29:D29"/>
    <mergeCell ref="B21:D21"/>
    <mergeCell ref="B26:D26"/>
    <mergeCell ref="B27:D27"/>
  </mergeCells>
  <pageMargins left="0.33333333333333331" right="0.7" top="0.75" bottom="0.75" header="0.3" footer="0.3"/>
  <pageSetup paperSize="9" orientation="portrait" r:id="rId1"/>
  <headerFooter>
    <oddHeader xml:space="preserve">&amp;C&amp;"Times New Roman,полужирный"&amp;10 &amp;12МЕНЮ     ЩД                                                                                   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view="pageLayout" zoomScale="110" zoomScaleNormal="100" zoomScalePageLayoutView="110" workbookViewId="0">
      <selection activeCell="A2" sqref="A2:R2"/>
    </sheetView>
  </sheetViews>
  <sheetFormatPr defaultColWidth="9.140625" defaultRowHeight="15" x14ac:dyDescent="0.25"/>
  <cols>
    <col min="1" max="1" width="3.42578125" customWidth="1"/>
    <col min="3" max="3" width="4.42578125" customWidth="1"/>
    <col min="4" max="4" width="4.28515625" customWidth="1"/>
    <col min="5" max="5" width="4.42578125" customWidth="1"/>
    <col min="6" max="6" width="4.5703125" customWidth="1"/>
    <col min="7" max="7" width="4.140625" customWidth="1"/>
    <col min="8" max="8" width="4.42578125" customWidth="1"/>
    <col min="9" max="9" width="4.28515625" customWidth="1"/>
    <col min="10" max="13" width="4.5703125" customWidth="1"/>
    <col min="14" max="14" width="4.28515625" customWidth="1"/>
    <col min="15" max="15" width="5.140625" customWidth="1"/>
    <col min="16" max="16" width="5.7109375" customWidth="1"/>
    <col min="17" max="17" width="3" customWidth="1"/>
    <col min="18" max="18" width="4.42578125" customWidth="1"/>
  </cols>
  <sheetData>
    <row r="1" spans="1:19" x14ac:dyDescent="0.25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>
        <v>10</v>
      </c>
    </row>
    <row r="2" spans="1:19" x14ac:dyDescent="0.25">
      <c r="A2" s="196" t="s">
        <v>247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</row>
    <row r="3" spans="1:19" x14ac:dyDescent="0.25">
      <c r="A3" s="196" t="s">
        <v>148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</row>
    <row r="4" spans="1:19" ht="28.35" customHeight="1" x14ac:dyDescent="0.25">
      <c r="A4" s="203" t="s">
        <v>33</v>
      </c>
      <c r="B4" s="204" t="s">
        <v>34</v>
      </c>
      <c r="C4" s="204"/>
      <c r="D4" s="217" t="s">
        <v>35</v>
      </c>
      <c r="E4" s="207" t="s">
        <v>140</v>
      </c>
      <c r="F4" s="207" t="s">
        <v>141</v>
      </c>
      <c r="G4" s="207" t="s">
        <v>142</v>
      </c>
      <c r="H4" s="207" t="s">
        <v>143</v>
      </c>
      <c r="I4" s="207" t="s">
        <v>144</v>
      </c>
      <c r="J4" s="207" t="s">
        <v>145</v>
      </c>
      <c r="K4" s="222" t="s">
        <v>146</v>
      </c>
      <c r="L4" s="222" t="s">
        <v>137</v>
      </c>
      <c r="M4" s="222" t="s">
        <v>138</v>
      </c>
      <c r="N4" s="207" t="s">
        <v>139</v>
      </c>
      <c r="O4" s="217" t="s">
        <v>36</v>
      </c>
      <c r="P4" s="219" t="s">
        <v>78</v>
      </c>
      <c r="Q4" s="207"/>
      <c r="R4" s="207" t="s">
        <v>147</v>
      </c>
    </row>
    <row r="5" spans="1:19" ht="28.35" customHeight="1" x14ac:dyDescent="0.25">
      <c r="A5" s="203"/>
      <c r="B5" s="204"/>
      <c r="C5" s="204"/>
      <c r="D5" s="217"/>
      <c r="E5" s="207"/>
      <c r="F5" s="207"/>
      <c r="G5" s="207"/>
      <c r="H5" s="207"/>
      <c r="I5" s="207"/>
      <c r="J5" s="207"/>
      <c r="K5" s="223"/>
      <c r="L5" s="223"/>
      <c r="M5" s="223"/>
      <c r="N5" s="207"/>
      <c r="O5" s="217"/>
      <c r="P5" s="220"/>
      <c r="Q5" s="207"/>
      <c r="R5" s="207"/>
    </row>
    <row r="6" spans="1:19" ht="16.5" customHeight="1" x14ac:dyDescent="0.25">
      <c r="A6" s="203"/>
      <c r="B6" s="204"/>
      <c r="C6" s="204"/>
      <c r="D6" s="217"/>
      <c r="E6" s="207"/>
      <c r="F6" s="207"/>
      <c r="G6" s="207"/>
      <c r="H6" s="207"/>
      <c r="I6" s="207"/>
      <c r="J6" s="207"/>
      <c r="K6" s="224"/>
      <c r="L6" s="224"/>
      <c r="M6" s="224"/>
      <c r="N6" s="207"/>
      <c r="O6" s="217"/>
      <c r="P6" s="221"/>
      <c r="Q6" s="207"/>
      <c r="R6" s="207"/>
    </row>
    <row r="7" spans="1:19" ht="12.75" customHeight="1" x14ac:dyDescent="0.25">
      <c r="A7" s="10">
        <v>1</v>
      </c>
      <c r="B7" s="211" t="s">
        <v>12</v>
      </c>
      <c r="C7" s="211"/>
      <c r="D7" s="13">
        <v>150</v>
      </c>
      <c r="E7" s="10">
        <v>150</v>
      </c>
      <c r="F7" s="10">
        <v>150</v>
      </c>
      <c r="G7" s="10"/>
      <c r="H7" s="10"/>
      <c r="I7" s="10"/>
      <c r="J7" s="10"/>
      <c r="K7" s="10"/>
      <c r="L7" s="10"/>
      <c r="M7" s="10"/>
      <c r="N7" s="11"/>
      <c r="O7" s="20">
        <f>SUM(E7:N7)</f>
        <v>300</v>
      </c>
      <c r="P7" s="11">
        <f>O7-R7</f>
        <v>-1200</v>
      </c>
      <c r="Q7" s="11"/>
      <c r="R7" s="66">
        <f>D7*S1</f>
        <v>1500</v>
      </c>
    </row>
    <row r="8" spans="1:19" ht="12.75" customHeight="1" x14ac:dyDescent="0.25">
      <c r="A8" s="10">
        <v>2</v>
      </c>
      <c r="B8" s="211" t="s">
        <v>37</v>
      </c>
      <c r="C8" s="211"/>
      <c r="D8" s="13">
        <v>150</v>
      </c>
      <c r="E8" s="10"/>
      <c r="F8" s="10"/>
      <c r="G8" s="10"/>
      <c r="H8" s="10"/>
      <c r="I8" s="10"/>
      <c r="J8" s="10"/>
      <c r="K8" s="10"/>
      <c r="L8" s="10"/>
      <c r="M8" s="10"/>
      <c r="N8" s="11"/>
      <c r="O8" s="20">
        <f>SUM(E8:N8)</f>
        <v>0</v>
      </c>
      <c r="P8" s="11">
        <f t="shared" ref="P8:P9" si="0">O8-R8</f>
        <v>-1500</v>
      </c>
      <c r="Q8" s="11"/>
      <c r="R8" s="11">
        <f t="shared" ref="R8:R56" si="1">D8*S$1</f>
        <v>1500</v>
      </c>
    </row>
    <row r="9" spans="1:19" ht="12.75" customHeight="1" x14ac:dyDescent="0.25">
      <c r="A9" s="10">
        <v>3</v>
      </c>
      <c r="B9" s="211" t="s">
        <v>38</v>
      </c>
      <c r="C9" s="211"/>
      <c r="D9" s="13">
        <v>4</v>
      </c>
      <c r="E9" s="50"/>
      <c r="F9" s="50"/>
      <c r="G9" s="50"/>
      <c r="H9" s="50"/>
      <c r="I9" s="50"/>
      <c r="J9" s="50"/>
      <c r="K9" s="50"/>
      <c r="L9" s="50"/>
      <c r="M9" s="50"/>
      <c r="N9" s="55"/>
      <c r="O9" s="20">
        <f>SUM(E9:N9)</f>
        <v>0</v>
      </c>
      <c r="P9" s="11">
        <f t="shared" si="0"/>
        <v>-40</v>
      </c>
      <c r="Q9" s="11"/>
      <c r="R9" s="11">
        <f t="shared" si="1"/>
        <v>40</v>
      </c>
    </row>
    <row r="10" spans="1:19" ht="12.75" customHeight="1" x14ac:dyDescent="0.25">
      <c r="A10" s="10">
        <v>4</v>
      </c>
      <c r="B10" s="211" t="s">
        <v>39</v>
      </c>
      <c r="C10" s="211"/>
      <c r="D10" s="13">
        <v>80</v>
      </c>
      <c r="E10" s="50"/>
      <c r="F10" s="50"/>
      <c r="G10" s="50"/>
      <c r="H10" s="50"/>
      <c r="I10" s="50"/>
      <c r="J10" s="50"/>
      <c r="K10" s="50"/>
      <c r="L10" s="50"/>
      <c r="M10" s="50"/>
      <c r="N10" s="55"/>
      <c r="O10" s="20"/>
      <c r="P10" s="11">
        <f>(O11+O12+O13+O14+O15+O16+O17+O18+O19)-R10</f>
        <v>-800</v>
      </c>
      <c r="Q10" s="11"/>
      <c r="R10" s="11">
        <f t="shared" si="1"/>
        <v>800</v>
      </c>
    </row>
    <row r="11" spans="1:19" ht="12.75" customHeight="1" x14ac:dyDescent="0.25">
      <c r="A11" s="10">
        <v>5</v>
      </c>
      <c r="B11" s="211" t="s">
        <v>40</v>
      </c>
      <c r="C11" s="211"/>
      <c r="D11" s="13">
        <v>15</v>
      </c>
      <c r="E11" s="50"/>
      <c r="F11" s="50"/>
      <c r="G11" s="50"/>
      <c r="H11" s="50"/>
      <c r="I11" s="50"/>
      <c r="J11" s="50"/>
      <c r="K11" s="50"/>
      <c r="L11" s="50"/>
      <c r="M11" s="50"/>
      <c r="N11" s="55"/>
      <c r="O11" s="20">
        <f t="shared" ref="O11:O35" si="2">SUM(E11:N11)</f>
        <v>0</v>
      </c>
      <c r="P11" s="11"/>
      <c r="Q11" s="11"/>
      <c r="R11" s="11">
        <f t="shared" si="1"/>
        <v>150</v>
      </c>
      <c r="S11">
        <v>0</v>
      </c>
    </row>
    <row r="12" spans="1:19" ht="12.75" customHeight="1" x14ac:dyDescent="0.25">
      <c r="A12" s="10">
        <v>6</v>
      </c>
      <c r="B12" s="211" t="s">
        <v>124</v>
      </c>
      <c r="C12" s="211"/>
      <c r="D12" s="13">
        <v>8</v>
      </c>
      <c r="E12" s="50"/>
      <c r="F12" s="50"/>
      <c r="G12" s="50"/>
      <c r="H12" s="50"/>
      <c r="I12" s="50"/>
      <c r="J12" s="50"/>
      <c r="K12" s="50"/>
      <c r="L12" s="50"/>
      <c r="M12" s="50"/>
      <c r="N12" s="55"/>
      <c r="O12" s="20">
        <f t="shared" si="2"/>
        <v>0</v>
      </c>
      <c r="P12" s="11"/>
      <c r="Q12" s="11"/>
      <c r="R12" s="11">
        <f t="shared" si="1"/>
        <v>80</v>
      </c>
    </row>
    <row r="13" spans="1:19" ht="12.75" customHeight="1" x14ac:dyDescent="0.25">
      <c r="A13" s="10">
        <v>7</v>
      </c>
      <c r="B13" s="211" t="s">
        <v>41</v>
      </c>
      <c r="C13" s="211"/>
      <c r="D13" s="13">
        <v>10</v>
      </c>
      <c r="E13" s="50"/>
      <c r="F13" s="50"/>
      <c r="G13" s="50"/>
      <c r="H13" s="50"/>
      <c r="I13" s="50"/>
      <c r="J13" s="50"/>
      <c r="K13" s="50"/>
      <c r="L13" s="50"/>
      <c r="M13" s="50"/>
      <c r="N13" s="55"/>
      <c r="O13" s="20">
        <f t="shared" si="2"/>
        <v>0</v>
      </c>
      <c r="P13" s="11"/>
      <c r="Q13" s="11"/>
      <c r="R13" s="11">
        <f t="shared" si="1"/>
        <v>100</v>
      </c>
    </row>
    <row r="14" spans="1:19" ht="12.75" customHeight="1" x14ac:dyDescent="0.25">
      <c r="A14" s="10">
        <v>8</v>
      </c>
      <c r="B14" s="211" t="s">
        <v>42</v>
      </c>
      <c r="C14" s="211"/>
      <c r="D14" s="13">
        <v>14</v>
      </c>
      <c r="E14" s="50"/>
      <c r="F14" s="50"/>
      <c r="G14" s="50"/>
      <c r="H14" s="50"/>
      <c r="I14" s="50"/>
      <c r="J14" s="50"/>
      <c r="K14" s="50"/>
      <c r="L14" s="50"/>
      <c r="M14" s="50"/>
      <c r="N14" s="55"/>
      <c r="O14" s="20">
        <f t="shared" si="2"/>
        <v>0</v>
      </c>
      <c r="P14" s="11"/>
      <c r="Q14" s="11"/>
      <c r="R14" s="11">
        <f t="shared" si="1"/>
        <v>140</v>
      </c>
    </row>
    <row r="15" spans="1:19" ht="12.75" customHeight="1" x14ac:dyDescent="0.25">
      <c r="A15" s="10">
        <v>9</v>
      </c>
      <c r="B15" s="211" t="s">
        <v>43</v>
      </c>
      <c r="C15" s="211"/>
      <c r="D15" s="13">
        <v>14</v>
      </c>
      <c r="E15" s="50"/>
      <c r="F15" s="50"/>
      <c r="G15" s="50"/>
      <c r="H15" s="50"/>
      <c r="I15" s="50"/>
      <c r="J15" s="50"/>
      <c r="K15" s="50"/>
      <c r="L15" s="50"/>
      <c r="M15" s="50"/>
      <c r="N15" s="55"/>
      <c r="O15" s="20">
        <f t="shared" si="2"/>
        <v>0</v>
      </c>
      <c r="P15" s="11"/>
      <c r="Q15" s="11"/>
      <c r="R15" s="11">
        <f t="shared" si="1"/>
        <v>140</v>
      </c>
    </row>
    <row r="16" spans="1:19" ht="12.75" customHeight="1" x14ac:dyDescent="0.25">
      <c r="A16" s="10">
        <v>10</v>
      </c>
      <c r="B16" s="211" t="s">
        <v>44</v>
      </c>
      <c r="C16" s="211"/>
      <c r="D16" s="13">
        <v>7</v>
      </c>
      <c r="E16" s="50"/>
      <c r="F16" s="50"/>
      <c r="G16" s="50"/>
      <c r="H16" s="50"/>
      <c r="I16" s="50"/>
      <c r="J16" s="50"/>
      <c r="K16" s="50"/>
      <c r="L16" s="50"/>
      <c r="M16" s="50"/>
      <c r="N16" s="55"/>
      <c r="O16" s="20">
        <f t="shared" si="2"/>
        <v>0</v>
      </c>
      <c r="P16" s="11"/>
      <c r="Q16" s="11"/>
      <c r="R16" s="11">
        <f t="shared" si="1"/>
        <v>70</v>
      </c>
    </row>
    <row r="17" spans="1:18" ht="12.75" customHeight="1" x14ac:dyDescent="0.25">
      <c r="A17" s="10">
        <v>11</v>
      </c>
      <c r="B17" s="211" t="s">
        <v>45</v>
      </c>
      <c r="C17" s="211"/>
      <c r="D17" s="13">
        <v>4</v>
      </c>
      <c r="E17" s="50"/>
      <c r="F17" s="50"/>
      <c r="G17" s="50"/>
      <c r="H17" s="50"/>
      <c r="I17" s="50"/>
      <c r="J17" s="50"/>
      <c r="K17" s="50"/>
      <c r="L17" s="50"/>
      <c r="M17" s="50"/>
      <c r="N17" s="55"/>
      <c r="O17" s="20">
        <f t="shared" si="2"/>
        <v>0</v>
      </c>
      <c r="P17" s="11"/>
      <c r="Q17" s="11"/>
      <c r="R17" s="11">
        <f t="shared" si="1"/>
        <v>40</v>
      </c>
    </row>
    <row r="18" spans="1:18" ht="12.75" customHeight="1" x14ac:dyDescent="0.25">
      <c r="A18" s="10">
        <v>12</v>
      </c>
      <c r="B18" s="211" t="s">
        <v>46</v>
      </c>
      <c r="C18" s="211"/>
      <c r="D18" s="13">
        <v>8</v>
      </c>
      <c r="E18" s="50"/>
      <c r="F18" s="50"/>
      <c r="G18" s="50"/>
      <c r="H18" s="50"/>
      <c r="I18" s="50"/>
      <c r="J18" s="50"/>
      <c r="K18" s="50"/>
      <c r="L18" s="50"/>
      <c r="M18" s="50"/>
      <c r="N18" s="55"/>
      <c r="O18" s="20">
        <f t="shared" si="2"/>
        <v>0</v>
      </c>
      <c r="P18" s="11"/>
      <c r="Q18" s="11"/>
      <c r="R18" s="11">
        <f t="shared" si="1"/>
        <v>80</v>
      </c>
    </row>
    <row r="19" spans="1:18" ht="12.75" customHeight="1" x14ac:dyDescent="0.25">
      <c r="A19" s="10">
        <v>13</v>
      </c>
      <c r="B19" s="211"/>
      <c r="C19" s="211"/>
      <c r="D19" s="13"/>
      <c r="E19" s="50"/>
      <c r="F19" s="50"/>
      <c r="G19" s="50"/>
      <c r="H19" s="50"/>
      <c r="I19" s="50"/>
      <c r="J19" s="50"/>
      <c r="K19" s="50"/>
      <c r="L19" s="50"/>
      <c r="M19" s="50"/>
      <c r="N19" s="55"/>
      <c r="O19" s="20">
        <f t="shared" si="2"/>
        <v>0</v>
      </c>
      <c r="P19" s="11"/>
      <c r="Q19" s="11"/>
      <c r="R19" s="11">
        <f t="shared" si="1"/>
        <v>0</v>
      </c>
    </row>
    <row r="20" spans="1:18" ht="12.75" customHeight="1" x14ac:dyDescent="0.25">
      <c r="A20" s="10">
        <v>14</v>
      </c>
      <c r="B20" s="211" t="s">
        <v>47</v>
      </c>
      <c r="C20" s="211"/>
      <c r="D20" s="13">
        <v>20</v>
      </c>
      <c r="E20" s="50"/>
      <c r="F20" s="50"/>
      <c r="G20" s="50"/>
      <c r="H20" s="50"/>
      <c r="I20" s="50"/>
      <c r="J20" s="50"/>
      <c r="K20" s="50"/>
      <c r="L20" s="50"/>
      <c r="M20" s="50"/>
      <c r="N20" s="55"/>
      <c r="O20" s="20">
        <f t="shared" si="2"/>
        <v>0</v>
      </c>
      <c r="P20" s="11">
        <f>O20-R20</f>
        <v>-200</v>
      </c>
      <c r="Q20" s="11"/>
      <c r="R20" s="11">
        <f t="shared" si="1"/>
        <v>200</v>
      </c>
    </row>
    <row r="21" spans="1:18" ht="12.75" customHeight="1" x14ac:dyDescent="0.25">
      <c r="A21" s="10">
        <v>15</v>
      </c>
      <c r="B21" s="211" t="s">
        <v>48</v>
      </c>
      <c r="C21" s="211"/>
      <c r="D21" s="13">
        <v>114.7</v>
      </c>
      <c r="E21" s="50"/>
      <c r="F21" s="50"/>
      <c r="G21" s="50"/>
      <c r="H21" s="50"/>
      <c r="I21" s="50"/>
      <c r="J21" s="50"/>
      <c r="K21" s="50"/>
      <c r="L21" s="50"/>
      <c r="M21" s="50"/>
      <c r="N21" s="55"/>
      <c r="O21" s="20">
        <f t="shared" si="2"/>
        <v>0</v>
      </c>
      <c r="P21" s="11">
        <f t="shared" ref="P21:P35" si="3">O21-R21</f>
        <v>-1147</v>
      </c>
      <c r="Q21" s="11"/>
      <c r="R21" s="11">
        <f t="shared" si="1"/>
        <v>1147</v>
      </c>
    </row>
    <row r="22" spans="1:18" ht="12.75" customHeight="1" x14ac:dyDescent="0.25">
      <c r="A22" s="10">
        <v>16</v>
      </c>
      <c r="B22" s="211" t="s">
        <v>49</v>
      </c>
      <c r="C22" s="211"/>
      <c r="D22" s="13">
        <v>25</v>
      </c>
      <c r="E22" s="50"/>
      <c r="F22" s="50"/>
      <c r="G22" s="50"/>
      <c r="H22" s="50"/>
      <c r="I22" s="50"/>
      <c r="J22" s="50"/>
      <c r="K22" s="50"/>
      <c r="L22" s="50"/>
      <c r="M22" s="50"/>
      <c r="N22" s="55"/>
      <c r="O22" s="20">
        <f t="shared" si="2"/>
        <v>0</v>
      </c>
      <c r="P22" s="11">
        <f t="shared" si="3"/>
        <v>-250</v>
      </c>
      <c r="Q22" s="11"/>
      <c r="R22" s="11">
        <f t="shared" si="1"/>
        <v>250</v>
      </c>
    </row>
    <row r="23" spans="1:18" ht="12.75" customHeight="1" x14ac:dyDescent="0.25">
      <c r="A23" s="10">
        <v>17</v>
      </c>
      <c r="B23" s="211" t="s">
        <v>30</v>
      </c>
      <c r="C23" s="211"/>
      <c r="D23" s="13">
        <v>12</v>
      </c>
      <c r="E23" s="50"/>
      <c r="F23" s="50"/>
      <c r="G23" s="50"/>
      <c r="H23" s="50"/>
      <c r="I23" s="50"/>
      <c r="J23" s="50"/>
      <c r="K23" s="50"/>
      <c r="L23" s="50"/>
      <c r="M23" s="50"/>
      <c r="N23" s="55"/>
      <c r="O23" s="20">
        <f t="shared" si="2"/>
        <v>0</v>
      </c>
      <c r="P23" s="11">
        <f t="shared" si="3"/>
        <v>-120</v>
      </c>
      <c r="Q23" s="11"/>
      <c r="R23" s="11">
        <f t="shared" si="1"/>
        <v>120</v>
      </c>
    </row>
    <row r="24" spans="1:18" ht="12.75" customHeight="1" x14ac:dyDescent="0.25">
      <c r="A24" s="10">
        <v>18</v>
      </c>
      <c r="B24" s="211" t="s">
        <v>149</v>
      </c>
      <c r="C24" s="211"/>
      <c r="D24" s="13">
        <v>59.1</v>
      </c>
      <c r="E24" s="50"/>
      <c r="F24" s="50"/>
      <c r="G24" s="50"/>
      <c r="H24" s="50"/>
      <c r="I24" s="50"/>
      <c r="J24" s="50"/>
      <c r="K24" s="50"/>
      <c r="L24" s="50"/>
      <c r="M24" s="50"/>
      <c r="N24" s="55"/>
      <c r="O24" s="20">
        <f t="shared" si="2"/>
        <v>0</v>
      </c>
      <c r="P24" s="11">
        <f t="shared" si="3"/>
        <v>-591</v>
      </c>
      <c r="Q24" s="11"/>
      <c r="R24" s="11">
        <f t="shared" si="1"/>
        <v>591</v>
      </c>
    </row>
    <row r="25" spans="1:18" ht="12.75" customHeight="1" x14ac:dyDescent="0.25">
      <c r="A25" s="10">
        <v>19</v>
      </c>
      <c r="B25" s="211" t="s">
        <v>50</v>
      </c>
      <c r="C25" s="211"/>
      <c r="D25" s="13">
        <v>10</v>
      </c>
      <c r="E25" s="50"/>
      <c r="F25" s="50"/>
      <c r="G25" s="50"/>
      <c r="H25" s="50"/>
      <c r="I25" s="50"/>
      <c r="J25" s="50"/>
      <c r="K25" s="50"/>
      <c r="L25" s="50"/>
      <c r="M25" s="50"/>
      <c r="N25" s="55"/>
      <c r="O25" s="20">
        <f t="shared" si="2"/>
        <v>0</v>
      </c>
      <c r="P25" s="11">
        <f t="shared" si="3"/>
        <v>-100</v>
      </c>
      <c r="Q25" s="11"/>
      <c r="R25" s="11">
        <f t="shared" si="1"/>
        <v>100</v>
      </c>
    </row>
    <row r="26" spans="1:18" ht="12.75" customHeight="1" x14ac:dyDescent="0.25">
      <c r="A26" s="10">
        <v>20</v>
      </c>
      <c r="B26" s="211" t="s">
        <v>51</v>
      </c>
      <c r="C26" s="211"/>
      <c r="D26" s="13">
        <v>20</v>
      </c>
      <c r="E26" s="50"/>
      <c r="F26" s="50"/>
      <c r="G26" s="50"/>
      <c r="H26" s="50"/>
      <c r="I26" s="50"/>
      <c r="J26" s="50"/>
      <c r="K26" s="50"/>
      <c r="L26" s="50"/>
      <c r="M26" s="50"/>
      <c r="N26" s="55"/>
      <c r="O26" s="20">
        <f t="shared" si="2"/>
        <v>0</v>
      </c>
      <c r="P26" s="11">
        <f t="shared" si="3"/>
        <v>-200</v>
      </c>
      <c r="Q26" s="11"/>
      <c r="R26" s="11">
        <f t="shared" si="1"/>
        <v>200</v>
      </c>
    </row>
    <row r="27" spans="1:18" ht="12.75" customHeight="1" x14ac:dyDescent="0.25">
      <c r="A27" s="10">
        <v>21</v>
      </c>
      <c r="B27" s="211" t="s">
        <v>122</v>
      </c>
      <c r="C27" s="211"/>
      <c r="D27" s="13">
        <v>23</v>
      </c>
      <c r="E27" s="50"/>
      <c r="F27" s="50"/>
      <c r="G27" s="50"/>
      <c r="H27" s="50"/>
      <c r="I27" s="50"/>
      <c r="J27" s="50"/>
      <c r="K27" s="50"/>
      <c r="L27" s="50"/>
      <c r="M27" s="50"/>
      <c r="N27" s="55"/>
      <c r="O27" s="20">
        <f t="shared" si="2"/>
        <v>0</v>
      </c>
      <c r="P27" s="11">
        <f t="shared" si="3"/>
        <v>-230</v>
      </c>
      <c r="Q27" s="11"/>
      <c r="R27" s="11">
        <f t="shared" si="1"/>
        <v>230</v>
      </c>
    </row>
    <row r="28" spans="1:18" ht="12.75" customHeight="1" x14ac:dyDescent="0.25">
      <c r="A28" s="10">
        <v>22</v>
      </c>
      <c r="B28" s="211" t="s">
        <v>52</v>
      </c>
      <c r="C28" s="211"/>
      <c r="D28" s="13">
        <v>125</v>
      </c>
      <c r="E28" s="50"/>
      <c r="F28" s="50"/>
      <c r="G28" s="50"/>
      <c r="H28" s="50"/>
      <c r="I28" s="50"/>
      <c r="J28" s="50"/>
      <c r="K28" s="50"/>
      <c r="L28" s="50"/>
      <c r="M28" s="50"/>
      <c r="N28" s="55"/>
      <c r="O28" s="20">
        <f t="shared" si="2"/>
        <v>0</v>
      </c>
      <c r="P28" s="11">
        <f t="shared" si="3"/>
        <v>-1250</v>
      </c>
      <c r="Q28" s="11"/>
      <c r="R28" s="11">
        <f t="shared" si="1"/>
        <v>1250</v>
      </c>
    </row>
    <row r="29" spans="1:18" ht="12.75" customHeight="1" x14ac:dyDescent="0.25">
      <c r="A29" s="10">
        <v>23</v>
      </c>
      <c r="B29" s="211" t="s">
        <v>53</v>
      </c>
      <c r="C29" s="211"/>
      <c r="D29" s="13">
        <v>15</v>
      </c>
      <c r="E29" s="50"/>
      <c r="F29" s="50"/>
      <c r="G29" s="50"/>
      <c r="H29" s="50"/>
      <c r="I29" s="50"/>
      <c r="J29" s="50"/>
      <c r="K29" s="50"/>
      <c r="L29" s="50"/>
      <c r="M29" s="50"/>
      <c r="N29" s="55"/>
      <c r="O29" s="20">
        <f t="shared" si="2"/>
        <v>0</v>
      </c>
      <c r="P29" s="11">
        <f t="shared" si="3"/>
        <v>-150</v>
      </c>
      <c r="Q29" s="11"/>
      <c r="R29" s="11">
        <f t="shared" si="1"/>
        <v>150</v>
      </c>
    </row>
    <row r="30" spans="1:18" ht="12.75" customHeight="1" x14ac:dyDescent="0.25">
      <c r="A30" s="10">
        <v>24</v>
      </c>
      <c r="B30" s="211" t="s">
        <v>54</v>
      </c>
      <c r="C30" s="211"/>
      <c r="D30" s="13">
        <v>20.399999999999999</v>
      </c>
      <c r="E30" s="50"/>
      <c r="F30" s="50"/>
      <c r="G30" s="50"/>
      <c r="H30" s="50"/>
      <c r="I30" s="50"/>
      <c r="J30" s="50"/>
      <c r="K30" s="50"/>
      <c r="L30" s="50"/>
      <c r="M30" s="50"/>
      <c r="N30" s="55"/>
      <c r="O30" s="20">
        <f t="shared" si="2"/>
        <v>0</v>
      </c>
      <c r="P30" s="11">
        <f t="shared" si="3"/>
        <v>-204</v>
      </c>
      <c r="Q30" s="11"/>
      <c r="R30" s="11">
        <f t="shared" si="1"/>
        <v>204</v>
      </c>
    </row>
    <row r="31" spans="1:18" ht="12.75" customHeight="1" x14ac:dyDescent="0.25">
      <c r="A31" s="10">
        <v>25</v>
      </c>
      <c r="B31" s="211" t="s">
        <v>55</v>
      </c>
      <c r="C31" s="211"/>
      <c r="D31" s="13">
        <v>16</v>
      </c>
      <c r="E31" s="50"/>
      <c r="F31" s="50"/>
      <c r="G31" s="50"/>
      <c r="H31" s="50"/>
      <c r="I31" s="50"/>
      <c r="J31" s="50"/>
      <c r="K31" s="50"/>
      <c r="L31" s="50"/>
      <c r="M31" s="50"/>
      <c r="N31" s="55"/>
      <c r="O31" s="20">
        <f t="shared" si="2"/>
        <v>0</v>
      </c>
      <c r="P31" s="11">
        <f t="shared" si="3"/>
        <v>-160</v>
      </c>
      <c r="Q31" s="11"/>
      <c r="R31" s="11">
        <f t="shared" si="1"/>
        <v>160</v>
      </c>
    </row>
    <row r="32" spans="1:18" ht="12.75" customHeight="1" x14ac:dyDescent="0.25">
      <c r="A32" s="10">
        <v>26</v>
      </c>
      <c r="B32" s="211" t="s">
        <v>56</v>
      </c>
      <c r="C32" s="211"/>
      <c r="D32" s="13">
        <v>0.5</v>
      </c>
      <c r="E32" s="56"/>
      <c r="F32" s="56"/>
      <c r="G32" s="56"/>
      <c r="H32" s="56"/>
      <c r="I32" s="56"/>
      <c r="J32" s="56"/>
      <c r="K32" s="56"/>
      <c r="L32" s="56"/>
      <c r="M32" s="56"/>
      <c r="N32" s="57"/>
      <c r="O32" s="20">
        <f t="shared" si="2"/>
        <v>0</v>
      </c>
      <c r="P32" s="11">
        <f t="shared" si="3"/>
        <v>-5</v>
      </c>
      <c r="Q32" s="11"/>
      <c r="R32" s="11">
        <f t="shared" si="1"/>
        <v>5</v>
      </c>
    </row>
    <row r="33" spans="1:18" ht="12.75" customHeight="1" x14ac:dyDescent="0.25">
      <c r="A33" s="10">
        <v>27</v>
      </c>
      <c r="B33" s="211" t="s">
        <v>126</v>
      </c>
      <c r="C33" s="211"/>
      <c r="D33" s="13">
        <v>50</v>
      </c>
      <c r="E33" s="50"/>
      <c r="F33" s="50"/>
      <c r="G33" s="50"/>
      <c r="H33" s="50"/>
      <c r="I33" s="50"/>
      <c r="J33" s="50"/>
      <c r="K33" s="50"/>
      <c r="L33" s="50"/>
      <c r="M33" s="50"/>
      <c r="N33" s="55"/>
      <c r="O33" s="20">
        <f t="shared" si="2"/>
        <v>0</v>
      </c>
      <c r="P33" s="11">
        <f t="shared" si="3"/>
        <v>-500</v>
      </c>
      <c r="Q33" s="11"/>
      <c r="R33" s="11">
        <f t="shared" si="1"/>
        <v>500</v>
      </c>
    </row>
    <row r="34" spans="1:18" ht="12.75" customHeight="1" x14ac:dyDescent="0.25">
      <c r="A34" s="10">
        <v>28</v>
      </c>
      <c r="B34" s="211" t="s">
        <v>58</v>
      </c>
      <c r="C34" s="211"/>
      <c r="D34" s="13">
        <v>6</v>
      </c>
      <c r="E34" s="50"/>
      <c r="F34" s="50"/>
      <c r="G34" s="50"/>
      <c r="H34" s="50"/>
      <c r="I34" s="50"/>
      <c r="J34" s="50"/>
      <c r="K34" s="50"/>
      <c r="L34" s="50"/>
      <c r="M34" s="50"/>
      <c r="N34" s="55"/>
      <c r="O34" s="20">
        <f t="shared" si="2"/>
        <v>0</v>
      </c>
      <c r="P34" s="11">
        <f t="shared" si="3"/>
        <v>-60</v>
      </c>
      <c r="Q34" s="11"/>
      <c r="R34" s="11">
        <f t="shared" si="1"/>
        <v>60</v>
      </c>
    </row>
    <row r="35" spans="1:18" ht="12.75" customHeight="1" x14ac:dyDescent="0.25">
      <c r="A35" s="10">
        <v>29</v>
      </c>
      <c r="B35" s="211" t="s">
        <v>59</v>
      </c>
      <c r="C35" s="211"/>
      <c r="D35" s="13">
        <v>2</v>
      </c>
      <c r="E35" s="50"/>
      <c r="F35" s="50"/>
      <c r="G35" s="50"/>
      <c r="H35" s="50"/>
      <c r="I35" s="50"/>
      <c r="J35" s="50"/>
      <c r="K35" s="50"/>
      <c r="L35" s="50"/>
      <c r="M35" s="50"/>
      <c r="N35" s="55"/>
      <c r="O35" s="20">
        <f t="shared" si="2"/>
        <v>0</v>
      </c>
      <c r="P35" s="11">
        <f t="shared" si="3"/>
        <v>-20</v>
      </c>
      <c r="Q35" s="11"/>
      <c r="R35" s="11">
        <f t="shared" si="1"/>
        <v>20</v>
      </c>
    </row>
    <row r="36" spans="1:18" ht="12.75" customHeight="1" x14ac:dyDescent="0.25">
      <c r="A36" s="10">
        <v>30</v>
      </c>
      <c r="B36" s="211" t="s">
        <v>60</v>
      </c>
      <c r="C36" s="211"/>
      <c r="D36" s="13">
        <v>1.4</v>
      </c>
      <c r="E36" s="50"/>
      <c r="F36" s="50"/>
      <c r="G36" s="50"/>
      <c r="H36" s="50"/>
      <c r="I36" s="50"/>
      <c r="J36" s="50"/>
      <c r="K36" s="50"/>
      <c r="L36" s="50"/>
      <c r="M36" s="50"/>
      <c r="N36" s="55"/>
      <c r="O36" s="20">
        <f>SUM(E36:N36)</f>
        <v>0</v>
      </c>
      <c r="P36" s="11">
        <f>O36-R36</f>
        <v>-14</v>
      </c>
      <c r="Q36" s="11"/>
      <c r="R36" s="11">
        <f t="shared" si="1"/>
        <v>14</v>
      </c>
    </row>
    <row r="37" spans="1:18" ht="12.75" customHeight="1" x14ac:dyDescent="0.25">
      <c r="A37" s="10">
        <v>31</v>
      </c>
      <c r="B37" s="211" t="s">
        <v>61</v>
      </c>
      <c r="C37" s="211"/>
      <c r="D37" s="13">
        <v>44</v>
      </c>
      <c r="E37" s="50"/>
      <c r="F37" s="50"/>
      <c r="G37" s="50"/>
      <c r="H37" s="50"/>
      <c r="I37" s="50"/>
      <c r="J37" s="50"/>
      <c r="K37" s="50"/>
      <c r="L37" s="50"/>
      <c r="M37" s="50"/>
      <c r="N37" s="55"/>
      <c r="O37" s="20">
        <f t="shared" ref="O37:O38" si="4">SUM(E37:N37)</f>
        <v>0</v>
      </c>
      <c r="P37" s="11">
        <f t="shared" ref="P37:P41" si="5">O37-R37</f>
        <v>-440</v>
      </c>
      <c r="Q37" s="11"/>
      <c r="R37" s="11">
        <f t="shared" si="1"/>
        <v>440</v>
      </c>
    </row>
    <row r="38" spans="1:18" ht="12.75" customHeight="1" x14ac:dyDescent="0.25">
      <c r="A38" s="10">
        <v>32</v>
      </c>
      <c r="B38" s="211"/>
      <c r="C38" s="211"/>
      <c r="D38" s="13"/>
      <c r="E38" s="50"/>
      <c r="F38" s="50"/>
      <c r="G38" s="50"/>
      <c r="H38" s="50"/>
      <c r="I38" s="50"/>
      <c r="J38" s="50"/>
      <c r="K38" s="50"/>
      <c r="L38" s="50"/>
      <c r="M38" s="50"/>
      <c r="N38" s="55"/>
      <c r="O38" s="20">
        <f t="shared" si="4"/>
        <v>0</v>
      </c>
      <c r="P38" s="11">
        <f t="shared" si="5"/>
        <v>0</v>
      </c>
      <c r="Q38" s="11"/>
      <c r="R38" s="11">
        <f t="shared" si="1"/>
        <v>0</v>
      </c>
    </row>
    <row r="39" spans="1:18" ht="12.75" customHeight="1" x14ac:dyDescent="0.25">
      <c r="A39" s="10">
        <v>33</v>
      </c>
      <c r="B39" s="211" t="s">
        <v>125</v>
      </c>
      <c r="C39" s="211"/>
      <c r="D39" s="13">
        <v>13</v>
      </c>
      <c r="E39" s="50"/>
      <c r="F39" s="50"/>
      <c r="G39" s="50"/>
      <c r="H39" s="50"/>
      <c r="I39" s="50"/>
      <c r="J39" s="50"/>
      <c r="K39" s="50"/>
      <c r="L39" s="50"/>
      <c r="M39" s="50"/>
      <c r="N39" s="55"/>
      <c r="O39" s="20">
        <f>SUM(E39:N39)</f>
        <v>0</v>
      </c>
      <c r="P39" s="11">
        <f t="shared" si="5"/>
        <v>-130</v>
      </c>
      <c r="Q39" s="11"/>
      <c r="R39" s="11">
        <f t="shared" si="1"/>
        <v>130</v>
      </c>
    </row>
    <row r="40" spans="1:18" ht="12.75" customHeight="1" x14ac:dyDescent="0.25">
      <c r="A40" s="10">
        <v>34</v>
      </c>
      <c r="B40" s="211" t="s">
        <v>123</v>
      </c>
      <c r="C40" s="211"/>
      <c r="D40" s="13">
        <v>38</v>
      </c>
      <c r="E40" s="50"/>
      <c r="F40" s="50"/>
      <c r="G40" s="50"/>
      <c r="H40" s="50"/>
      <c r="I40" s="50"/>
      <c r="J40" s="50"/>
      <c r="K40" s="50"/>
      <c r="L40" s="50"/>
      <c r="M40" s="50"/>
      <c r="N40" s="55"/>
      <c r="O40" s="20">
        <f>SUM(E40:N40)</f>
        <v>0</v>
      </c>
      <c r="P40" s="11">
        <f t="shared" si="5"/>
        <v>-380</v>
      </c>
      <c r="Q40" s="11"/>
      <c r="R40" s="11">
        <f t="shared" si="1"/>
        <v>380</v>
      </c>
    </row>
    <row r="41" spans="1:18" ht="12.75" customHeight="1" x14ac:dyDescent="0.25">
      <c r="A41" s="10">
        <v>35</v>
      </c>
      <c r="B41" s="211" t="s">
        <v>62</v>
      </c>
      <c r="C41" s="211"/>
      <c r="D41" s="13">
        <v>5</v>
      </c>
      <c r="E41" s="50"/>
      <c r="F41" s="50"/>
      <c r="G41" s="50"/>
      <c r="H41" s="50"/>
      <c r="I41" s="50"/>
      <c r="J41" s="50"/>
      <c r="K41" s="50"/>
      <c r="L41" s="50"/>
      <c r="M41" s="50"/>
      <c r="N41" s="55"/>
      <c r="O41" s="20">
        <f>SUM(E41:N41)</f>
        <v>0</v>
      </c>
      <c r="P41" s="11">
        <f t="shared" si="5"/>
        <v>-50</v>
      </c>
      <c r="Q41" s="11"/>
      <c r="R41" s="11">
        <f t="shared" si="1"/>
        <v>50</v>
      </c>
    </row>
    <row r="42" spans="1:18" ht="12.75" customHeight="1" x14ac:dyDescent="0.25">
      <c r="A42" s="10">
        <v>36</v>
      </c>
      <c r="B42" s="211" t="s">
        <v>75</v>
      </c>
      <c r="C42" s="211"/>
      <c r="D42" s="13">
        <v>250</v>
      </c>
      <c r="E42" s="50"/>
      <c r="F42" s="50"/>
      <c r="G42" s="50"/>
      <c r="H42" s="50"/>
      <c r="I42" s="50"/>
      <c r="J42" s="50"/>
      <c r="K42" s="50"/>
      <c r="L42" s="50"/>
      <c r="M42" s="50"/>
      <c r="N42" s="55"/>
      <c r="O42" s="20">
        <f t="shared" ref="O42:O51" si="6">SUM(E42:N42)</f>
        <v>0</v>
      </c>
      <c r="P42" s="11">
        <f>O42-R$42</f>
        <v>-2500</v>
      </c>
      <c r="Q42" s="11"/>
      <c r="R42" s="11">
        <f t="shared" si="1"/>
        <v>2500</v>
      </c>
    </row>
    <row r="43" spans="1:18" ht="12.75" customHeight="1" x14ac:dyDescent="0.25">
      <c r="A43" s="10"/>
      <c r="B43" s="211" t="s">
        <v>63</v>
      </c>
      <c r="C43" s="211"/>
      <c r="D43" s="13">
        <v>267</v>
      </c>
      <c r="E43" s="23"/>
      <c r="F43" s="23"/>
      <c r="G43" s="23"/>
      <c r="H43" s="23"/>
      <c r="I43" s="23"/>
      <c r="J43" s="23"/>
      <c r="K43" s="23"/>
      <c r="L43" s="23"/>
      <c r="M43" s="23"/>
      <c r="N43" s="58"/>
      <c r="O43" s="21">
        <f t="shared" si="6"/>
        <v>0</v>
      </c>
      <c r="P43" s="11">
        <f t="shared" ref="P43:P46" si="7">O43-R$42</f>
        <v>-2500</v>
      </c>
      <c r="Q43" s="14"/>
      <c r="R43" s="11">
        <f t="shared" si="1"/>
        <v>2670</v>
      </c>
    </row>
    <row r="44" spans="1:18" ht="12.75" customHeight="1" x14ac:dyDescent="0.25">
      <c r="A44" s="10"/>
      <c r="B44" s="211" t="s">
        <v>64</v>
      </c>
      <c r="C44" s="211"/>
      <c r="D44" s="13">
        <v>286</v>
      </c>
      <c r="E44" s="23"/>
      <c r="F44" s="23"/>
      <c r="G44" s="23"/>
      <c r="H44" s="23"/>
      <c r="I44" s="23"/>
      <c r="J44" s="23"/>
      <c r="K44" s="23"/>
      <c r="L44" s="23"/>
      <c r="M44" s="23"/>
      <c r="N44" s="58"/>
      <c r="O44" s="21">
        <f t="shared" si="6"/>
        <v>0</v>
      </c>
      <c r="P44" s="11">
        <f t="shared" si="7"/>
        <v>-2500</v>
      </c>
      <c r="Q44" s="14"/>
      <c r="R44" s="11">
        <f t="shared" si="1"/>
        <v>2860</v>
      </c>
    </row>
    <row r="45" spans="1:18" ht="12.75" customHeight="1" x14ac:dyDescent="0.25">
      <c r="A45" s="10"/>
      <c r="B45" s="211" t="s">
        <v>65</v>
      </c>
      <c r="C45" s="211"/>
      <c r="D45" s="13">
        <v>308</v>
      </c>
      <c r="E45" s="23"/>
      <c r="F45" s="23"/>
      <c r="G45" s="23"/>
      <c r="H45" s="23"/>
      <c r="I45" s="23"/>
      <c r="J45" s="23"/>
      <c r="K45" s="23"/>
      <c r="L45" s="23"/>
      <c r="M45" s="23"/>
      <c r="N45" s="58"/>
      <c r="O45" s="21">
        <f t="shared" si="6"/>
        <v>0</v>
      </c>
      <c r="P45" s="11">
        <f t="shared" si="7"/>
        <v>-2500</v>
      </c>
      <c r="Q45" s="14"/>
      <c r="R45" s="11">
        <f t="shared" si="1"/>
        <v>3080</v>
      </c>
    </row>
    <row r="46" spans="1:18" ht="12.75" customHeight="1" x14ac:dyDescent="0.25">
      <c r="A46" s="10"/>
      <c r="B46" s="211" t="s">
        <v>66</v>
      </c>
      <c r="C46" s="211"/>
      <c r="D46" s="13">
        <v>334</v>
      </c>
      <c r="E46" s="23"/>
      <c r="F46" s="23"/>
      <c r="G46" s="23"/>
      <c r="H46" s="23"/>
      <c r="I46" s="23"/>
      <c r="J46" s="23"/>
      <c r="K46" s="23"/>
      <c r="L46" s="23"/>
      <c r="M46" s="23"/>
      <c r="N46" s="58"/>
      <c r="O46" s="21">
        <f t="shared" si="6"/>
        <v>0</v>
      </c>
      <c r="P46" s="11">
        <f t="shared" si="7"/>
        <v>-2500</v>
      </c>
      <c r="Q46" s="14"/>
      <c r="R46" s="11">
        <f t="shared" si="1"/>
        <v>3340</v>
      </c>
    </row>
    <row r="47" spans="1:18" ht="12.75" customHeight="1" x14ac:dyDescent="0.25">
      <c r="A47" s="10">
        <v>37</v>
      </c>
      <c r="B47" s="211"/>
      <c r="C47" s="211"/>
      <c r="D47" s="13"/>
      <c r="E47" s="23"/>
      <c r="F47" s="23"/>
      <c r="G47" s="23"/>
      <c r="H47" s="23"/>
      <c r="I47" s="23"/>
      <c r="J47" s="23"/>
      <c r="K47" s="23"/>
      <c r="L47" s="23"/>
      <c r="M47" s="23"/>
      <c r="N47" s="58"/>
      <c r="O47" s="21">
        <f t="shared" si="6"/>
        <v>0</v>
      </c>
      <c r="P47" s="14">
        <f>O47-R47</f>
        <v>0</v>
      </c>
      <c r="Q47" s="14"/>
      <c r="R47" s="11">
        <f t="shared" si="1"/>
        <v>0</v>
      </c>
    </row>
    <row r="48" spans="1:18" ht="12.75" customHeight="1" x14ac:dyDescent="0.25">
      <c r="A48" s="10">
        <v>38</v>
      </c>
      <c r="B48" s="211" t="s">
        <v>67</v>
      </c>
      <c r="C48" s="211"/>
      <c r="D48" s="13">
        <v>135</v>
      </c>
      <c r="E48" s="23"/>
      <c r="F48" s="23"/>
      <c r="G48" s="23"/>
      <c r="H48" s="23"/>
      <c r="I48" s="23"/>
      <c r="J48" s="23"/>
      <c r="K48" s="23"/>
      <c r="L48" s="23"/>
      <c r="M48" s="23"/>
      <c r="N48" s="58"/>
      <c r="O48" s="21">
        <f t="shared" si="6"/>
        <v>0</v>
      </c>
      <c r="P48" s="14">
        <f t="shared" ref="P48:P56" si="8">O48-R48</f>
        <v>-1350</v>
      </c>
      <c r="Q48" s="14"/>
      <c r="R48" s="11">
        <f t="shared" si="1"/>
        <v>1350</v>
      </c>
    </row>
    <row r="49" spans="1:18" ht="12.75" customHeight="1" x14ac:dyDescent="0.25">
      <c r="A49" s="10">
        <v>39</v>
      </c>
      <c r="B49" s="211" t="s">
        <v>68</v>
      </c>
      <c r="C49" s="211"/>
      <c r="D49" s="13">
        <v>34</v>
      </c>
      <c r="E49" s="23"/>
      <c r="F49" s="23"/>
      <c r="G49" s="23"/>
      <c r="H49" s="23"/>
      <c r="I49" s="23"/>
      <c r="J49" s="23"/>
      <c r="K49" s="23"/>
      <c r="L49" s="23"/>
      <c r="M49" s="23"/>
      <c r="N49" s="58"/>
      <c r="O49" s="21">
        <f t="shared" si="6"/>
        <v>0</v>
      </c>
      <c r="P49" s="14">
        <f t="shared" si="8"/>
        <v>-340</v>
      </c>
      <c r="Q49" s="14"/>
      <c r="R49" s="11">
        <f t="shared" si="1"/>
        <v>340</v>
      </c>
    </row>
    <row r="50" spans="1:18" ht="12.75" customHeight="1" x14ac:dyDescent="0.25">
      <c r="A50" s="10">
        <v>40</v>
      </c>
      <c r="B50" s="211" t="s">
        <v>69</v>
      </c>
      <c r="C50" s="211"/>
      <c r="D50" s="13">
        <v>70</v>
      </c>
      <c r="E50" s="23"/>
      <c r="F50" s="23"/>
      <c r="G50" s="23"/>
      <c r="H50" s="23"/>
      <c r="I50" s="23"/>
      <c r="J50" s="23"/>
      <c r="K50" s="23"/>
      <c r="L50" s="23"/>
      <c r="M50" s="23"/>
      <c r="N50" s="58"/>
      <c r="O50" s="21">
        <f t="shared" si="6"/>
        <v>0</v>
      </c>
      <c r="P50" s="14">
        <f t="shared" si="8"/>
        <v>-700</v>
      </c>
      <c r="Q50" s="14"/>
      <c r="R50" s="11">
        <f t="shared" si="1"/>
        <v>700</v>
      </c>
    </row>
    <row r="51" spans="1:18" ht="12.75" customHeight="1" x14ac:dyDescent="0.25">
      <c r="A51" s="10">
        <v>41</v>
      </c>
      <c r="B51" s="211" t="s">
        <v>70</v>
      </c>
      <c r="C51" s="211"/>
      <c r="D51" s="13">
        <v>24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21">
        <f t="shared" si="6"/>
        <v>0</v>
      </c>
      <c r="P51" s="58">
        <f t="shared" si="8"/>
        <v>-240</v>
      </c>
      <c r="Q51" s="14"/>
      <c r="R51" s="11">
        <f t="shared" si="1"/>
        <v>240</v>
      </c>
    </row>
    <row r="52" spans="1:18" ht="12.75" customHeight="1" x14ac:dyDescent="0.25">
      <c r="A52" s="10">
        <v>42</v>
      </c>
      <c r="B52" s="211"/>
      <c r="C52" s="211"/>
      <c r="D52" s="13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21"/>
      <c r="P52" s="14">
        <f t="shared" si="8"/>
        <v>0</v>
      </c>
      <c r="Q52" s="14"/>
      <c r="R52" s="11">
        <f t="shared" si="1"/>
        <v>0</v>
      </c>
    </row>
    <row r="53" spans="1:18" ht="11.25" customHeight="1" x14ac:dyDescent="0.25">
      <c r="A53" s="10">
        <v>43</v>
      </c>
      <c r="B53" s="215" t="s">
        <v>71</v>
      </c>
      <c r="C53" s="215"/>
      <c r="D53" s="13">
        <v>100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2">
        <f>SUM(E53:N53)</f>
        <v>0</v>
      </c>
      <c r="P53" s="14">
        <f t="shared" si="8"/>
        <v>-1000</v>
      </c>
      <c r="Q53" s="12"/>
      <c r="R53" s="11">
        <f t="shared" si="1"/>
        <v>1000</v>
      </c>
    </row>
    <row r="54" spans="1:18" ht="11.25" customHeight="1" x14ac:dyDescent="0.25">
      <c r="A54" s="10">
        <v>44</v>
      </c>
      <c r="B54" s="215" t="s">
        <v>72</v>
      </c>
      <c r="C54" s="215"/>
      <c r="D54" s="13">
        <v>10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2">
        <f>SUM(E54:N54)</f>
        <v>0</v>
      </c>
      <c r="P54" s="14">
        <f t="shared" si="8"/>
        <v>-100</v>
      </c>
      <c r="Q54" s="12"/>
      <c r="R54" s="11">
        <f t="shared" si="1"/>
        <v>100</v>
      </c>
    </row>
    <row r="55" spans="1:18" ht="11.25" customHeight="1" x14ac:dyDescent="0.25">
      <c r="A55" s="10">
        <v>45</v>
      </c>
      <c r="B55" s="215" t="s">
        <v>73</v>
      </c>
      <c r="C55" s="215"/>
      <c r="D55" s="13">
        <v>20.399999999999999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2">
        <f>SUM(E55:N55)</f>
        <v>0</v>
      </c>
      <c r="P55" s="14">
        <f t="shared" si="8"/>
        <v>-204</v>
      </c>
      <c r="Q55" s="12"/>
      <c r="R55" s="11">
        <f t="shared" si="1"/>
        <v>204</v>
      </c>
    </row>
    <row r="56" spans="1:18" ht="11.25" customHeight="1" x14ac:dyDescent="0.25">
      <c r="A56" s="10">
        <v>46</v>
      </c>
      <c r="B56" s="215" t="s">
        <v>76</v>
      </c>
      <c r="C56" s="215"/>
      <c r="D56" s="13">
        <v>150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2">
        <f>SUM(E56:N56)</f>
        <v>0</v>
      </c>
      <c r="P56" s="14">
        <f t="shared" si="8"/>
        <v>-1500</v>
      </c>
      <c r="Q56" s="12"/>
      <c r="R56" s="11">
        <f t="shared" si="1"/>
        <v>1500</v>
      </c>
    </row>
    <row r="57" spans="1:18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</sheetData>
  <mergeCells count="70">
    <mergeCell ref="B11:C11"/>
    <mergeCell ref="B12:C12"/>
    <mergeCell ref="B13:C13"/>
    <mergeCell ref="A4:A6"/>
    <mergeCell ref="B4:C6"/>
    <mergeCell ref="B10:C10"/>
    <mergeCell ref="B7:C7"/>
    <mergeCell ref="B8:C8"/>
    <mergeCell ref="B9:C9"/>
    <mergeCell ref="E4:E6"/>
    <mergeCell ref="F4:F6"/>
    <mergeCell ref="G4:G6"/>
    <mergeCell ref="Q4:Q6"/>
    <mergeCell ref="R4:R6"/>
    <mergeCell ref="P4:P6"/>
    <mergeCell ref="I4:I6"/>
    <mergeCell ref="J4:J6"/>
    <mergeCell ref="N4:N6"/>
    <mergeCell ref="O4:O6"/>
    <mergeCell ref="H4:H6"/>
    <mergeCell ref="K4:K6"/>
    <mergeCell ref="L4:L6"/>
    <mergeCell ref="M4:M6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6:C16"/>
    <mergeCell ref="A1:R1"/>
    <mergeCell ref="A2:R2"/>
    <mergeCell ref="A3:R3"/>
    <mergeCell ref="B47:C47"/>
    <mergeCell ref="B48:C48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53:C53"/>
    <mergeCell ref="B54:C54"/>
    <mergeCell ref="B55:C55"/>
    <mergeCell ref="B56:C56"/>
    <mergeCell ref="D4:D6"/>
    <mergeCell ref="B49:C49"/>
    <mergeCell ref="B50:C50"/>
    <mergeCell ref="B51:C51"/>
    <mergeCell ref="B52:C52"/>
    <mergeCell ref="B40:C40"/>
    <mergeCell ref="B29:C29"/>
    <mergeCell ref="B30:C30"/>
    <mergeCell ref="B31:C31"/>
    <mergeCell ref="B32:C32"/>
    <mergeCell ref="B33:C33"/>
    <mergeCell ref="B34:C34"/>
  </mergeCells>
  <pageMargins left="0.7" right="0.7" top="0.75" bottom="0.75" header="0.3" footer="0.3"/>
  <pageSetup paperSize="9" orientation="portrait" r:id="rId1"/>
  <headerFooter>
    <oddHeader>&amp;R&amp;"Times New Roman,обычный"&amp;8Приложение К приказу Министерства здравоохраненияРоссийской Федерации от 21 июня 2013 г. № 395 н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view="pageLayout" topLeftCell="A9" zoomScaleNormal="100" workbookViewId="0">
      <selection activeCell="AF28" sqref="AF28"/>
    </sheetView>
  </sheetViews>
  <sheetFormatPr defaultColWidth="9.140625" defaultRowHeight="11.25" x14ac:dyDescent="0.2"/>
  <cols>
    <col min="1" max="2" width="9.140625" style="35" customWidth="1"/>
    <col min="3" max="3" width="9.85546875" style="35" customWidth="1"/>
    <col min="4" max="4" width="4.5703125" style="35" customWidth="1"/>
    <col min="5" max="5" width="3.5703125" style="35" customWidth="1"/>
    <col min="6" max="6" width="3.7109375" style="35" customWidth="1"/>
    <col min="7" max="7" width="3.140625" style="35" customWidth="1"/>
    <col min="8" max="8" width="3" style="35" customWidth="1"/>
    <col min="9" max="9" width="3.140625" style="35" customWidth="1"/>
    <col min="10" max="10" width="3.7109375" style="35" customWidth="1"/>
    <col min="11" max="11" width="3.85546875" style="35" customWidth="1"/>
    <col min="12" max="12" width="2.5703125" style="35" customWidth="1"/>
    <col min="13" max="13" width="3.42578125" style="35" customWidth="1"/>
    <col min="14" max="14" width="3.5703125" style="35" customWidth="1"/>
    <col min="15" max="15" width="3" style="35" customWidth="1"/>
    <col min="16" max="16" width="3.7109375" style="35" customWidth="1"/>
    <col min="17" max="17" width="3.5703125" style="35" customWidth="1"/>
    <col min="18" max="18" width="3.42578125" style="35" customWidth="1"/>
    <col min="19" max="19" width="2.85546875" style="35" customWidth="1"/>
    <col min="20" max="20" width="3.28515625" style="35" customWidth="1"/>
    <col min="21" max="21" width="3.42578125" style="35" customWidth="1"/>
    <col min="22" max="22" width="3.5703125" style="35" customWidth="1"/>
    <col min="23" max="23" width="3.42578125" style="35" customWidth="1"/>
    <col min="24" max="24" width="3" style="35" customWidth="1"/>
    <col min="25" max="25" width="3.42578125" style="35" customWidth="1"/>
    <col min="26" max="26" width="2.85546875" style="35" customWidth="1"/>
    <col min="27" max="27" width="2.7109375" style="35" customWidth="1"/>
    <col min="28" max="28" width="2.5703125" style="35" customWidth="1"/>
    <col min="29" max="29" width="3.7109375" style="35" customWidth="1"/>
    <col min="30" max="30" width="3.42578125" style="35" customWidth="1"/>
    <col min="31" max="32" width="3.85546875" style="35" customWidth="1"/>
    <col min="33" max="33" width="3.5703125" style="35" customWidth="1"/>
    <col min="34" max="34" width="5.140625" style="35" customWidth="1"/>
    <col min="35" max="16384" width="9.140625" style="35"/>
  </cols>
  <sheetData>
    <row r="1" spans="1:34" ht="15.75" customHeight="1" x14ac:dyDescent="0.2">
      <c r="A1" s="247" t="s">
        <v>277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</row>
    <row r="2" spans="1:34" ht="11.25" customHeight="1" x14ac:dyDescent="0.2">
      <c r="A2" s="248" t="s">
        <v>79</v>
      </c>
      <c r="B2" s="248"/>
      <c r="C2" s="248"/>
      <c r="D2" s="239" t="s">
        <v>80</v>
      </c>
      <c r="E2" s="239" t="s">
        <v>12</v>
      </c>
      <c r="F2" s="239" t="s">
        <v>37</v>
      </c>
      <c r="G2" s="239" t="s">
        <v>81</v>
      </c>
      <c r="H2" s="239" t="s">
        <v>82</v>
      </c>
      <c r="I2" s="239" t="s">
        <v>57</v>
      </c>
      <c r="J2" s="239" t="s">
        <v>86</v>
      </c>
      <c r="K2" s="239" t="s">
        <v>103</v>
      </c>
      <c r="L2" s="239"/>
      <c r="M2" s="239" t="s">
        <v>100</v>
      </c>
      <c r="N2" s="239" t="s">
        <v>110</v>
      </c>
      <c r="O2" s="239" t="s">
        <v>114</v>
      </c>
      <c r="P2" s="239" t="s">
        <v>93</v>
      </c>
      <c r="Q2" s="239" t="s">
        <v>96</v>
      </c>
      <c r="R2" s="239" t="s">
        <v>228</v>
      </c>
      <c r="S2" s="239" t="s">
        <v>229</v>
      </c>
      <c r="T2" s="239" t="s">
        <v>89</v>
      </c>
      <c r="U2" s="239" t="s">
        <v>97</v>
      </c>
      <c r="V2" s="239" t="s">
        <v>251</v>
      </c>
      <c r="W2" s="239" t="s">
        <v>91</v>
      </c>
      <c r="X2" s="239" t="s">
        <v>92</v>
      </c>
      <c r="Y2" s="239" t="s">
        <v>170</v>
      </c>
      <c r="Z2" s="239" t="s">
        <v>108</v>
      </c>
      <c r="AA2" s="239" t="s">
        <v>101</v>
      </c>
      <c r="AB2" s="239" t="s">
        <v>99</v>
      </c>
      <c r="AC2" s="239" t="s">
        <v>163</v>
      </c>
      <c r="AD2" s="239" t="s">
        <v>94</v>
      </c>
      <c r="AE2" s="239" t="s">
        <v>95</v>
      </c>
      <c r="AF2" s="244" t="s">
        <v>186</v>
      </c>
      <c r="AG2" s="239" t="s">
        <v>176</v>
      </c>
      <c r="AH2" s="239" t="s">
        <v>83</v>
      </c>
    </row>
    <row r="3" spans="1:34" ht="11.25" customHeight="1" x14ac:dyDescent="0.2">
      <c r="A3" s="248"/>
      <c r="B3" s="248"/>
      <c r="C3" s="248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45"/>
      <c r="AG3" s="239"/>
      <c r="AH3" s="239"/>
    </row>
    <row r="4" spans="1:34" ht="11.25" customHeight="1" x14ac:dyDescent="0.2">
      <c r="A4" s="248"/>
      <c r="B4" s="248"/>
      <c r="C4" s="248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45"/>
      <c r="AG4" s="239"/>
      <c r="AH4" s="239"/>
    </row>
    <row r="5" spans="1:34" ht="11.25" customHeight="1" x14ac:dyDescent="0.2">
      <c r="A5" s="248"/>
      <c r="B5" s="248"/>
      <c r="C5" s="248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45"/>
      <c r="AG5" s="239"/>
      <c r="AH5" s="239"/>
    </row>
    <row r="6" spans="1:34" ht="11.25" customHeight="1" thickBot="1" x14ac:dyDescent="0.25">
      <c r="A6" s="249"/>
      <c r="B6" s="249"/>
      <c r="C6" s="249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6"/>
      <c r="AG6" s="240"/>
      <c r="AH6" s="240"/>
    </row>
    <row r="7" spans="1:34" x14ac:dyDescent="0.2">
      <c r="A7" s="229" t="s">
        <v>9</v>
      </c>
      <c r="B7" s="230"/>
      <c r="C7" s="230"/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24">
        <v>19</v>
      </c>
      <c r="U7" s="24">
        <v>20</v>
      </c>
      <c r="V7" s="24">
        <v>21</v>
      </c>
      <c r="W7" s="24">
        <v>22</v>
      </c>
      <c r="X7" s="24">
        <v>23</v>
      </c>
      <c r="Y7" s="24">
        <v>24</v>
      </c>
      <c r="Z7" s="24">
        <v>25</v>
      </c>
      <c r="AA7" s="24">
        <v>26</v>
      </c>
      <c r="AB7" s="24">
        <v>27</v>
      </c>
      <c r="AC7" s="24">
        <v>28</v>
      </c>
      <c r="AD7" s="24">
        <v>29</v>
      </c>
      <c r="AE7" s="24">
        <v>30</v>
      </c>
      <c r="AF7" s="24"/>
      <c r="AG7" s="24">
        <v>31</v>
      </c>
      <c r="AH7" s="84">
        <v>32</v>
      </c>
    </row>
    <row r="8" spans="1:34" ht="12.75" x14ac:dyDescent="0.2">
      <c r="A8" s="241" t="s">
        <v>165</v>
      </c>
      <c r="B8" s="242"/>
      <c r="C8" s="243"/>
      <c r="D8" s="26" t="s">
        <v>159</v>
      </c>
      <c r="E8" s="26"/>
      <c r="F8" s="26"/>
      <c r="G8" s="26">
        <v>6</v>
      </c>
      <c r="H8" s="26"/>
      <c r="I8" s="26">
        <v>5</v>
      </c>
      <c r="J8" s="26">
        <v>6</v>
      </c>
      <c r="K8" s="26">
        <v>30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>
        <v>1</v>
      </c>
      <c r="AB8" s="26"/>
      <c r="AC8" s="26"/>
      <c r="AD8" s="26"/>
      <c r="AE8" s="26"/>
      <c r="AF8" s="26"/>
      <c r="AG8" s="78">
        <v>9</v>
      </c>
      <c r="AH8" s="81">
        <v>195</v>
      </c>
    </row>
    <row r="9" spans="1:34" ht="12.75" x14ac:dyDescent="0.2">
      <c r="A9" s="174" t="s">
        <v>161</v>
      </c>
      <c r="B9" s="174"/>
      <c r="C9" s="174"/>
      <c r="D9" s="37" t="s">
        <v>160</v>
      </c>
      <c r="E9" s="26"/>
      <c r="F9" s="26"/>
      <c r="G9" s="26">
        <v>2</v>
      </c>
      <c r="H9" s="26"/>
      <c r="I9" s="26"/>
      <c r="J9" s="26">
        <v>4</v>
      </c>
      <c r="K9" s="26"/>
      <c r="L9" s="26"/>
      <c r="M9" s="26"/>
      <c r="N9" s="26"/>
      <c r="O9" s="26"/>
      <c r="P9" s="26">
        <v>1</v>
      </c>
      <c r="Q9" s="26"/>
      <c r="R9" s="26"/>
      <c r="S9" s="26"/>
      <c r="T9" s="26"/>
      <c r="U9" s="26"/>
      <c r="V9" s="26"/>
      <c r="W9" s="26"/>
      <c r="X9" s="26"/>
      <c r="Y9" s="26"/>
      <c r="Z9" s="26"/>
      <c r="AA9" s="26">
        <v>1</v>
      </c>
      <c r="AB9" s="26"/>
      <c r="AC9" s="26"/>
      <c r="AD9" s="26"/>
      <c r="AE9" s="26"/>
      <c r="AF9" s="26"/>
      <c r="AG9" s="78"/>
      <c r="AH9" s="81">
        <v>60</v>
      </c>
    </row>
    <row r="10" spans="1:34" ht="12.75" x14ac:dyDescent="0.2">
      <c r="A10" s="179" t="s">
        <v>17</v>
      </c>
      <c r="B10" s="180"/>
      <c r="C10" s="181"/>
      <c r="D10" s="26">
        <v>11.2</v>
      </c>
      <c r="E10" s="26"/>
      <c r="F10" s="26"/>
      <c r="G10" s="26"/>
      <c r="H10" s="26"/>
      <c r="I10" s="26">
        <v>10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>
        <v>1</v>
      </c>
      <c r="AC10" s="26"/>
      <c r="AD10" s="26"/>
      <c r="AE10" s="26"/>
      <c r="AF10" s="26"/>
      <c r="AG10" s="78"/>
      <c r="AH10" s="81">
        <v>210</v>
      </c>
    </row>
    <row r="11" spans="1:34" ht="13.5" thickBot="1" x14ac:dyDescent="0.25">
      <c r="A11" s="236"/>
      <c r="B11" s="237"/>
      <c r="C11" s="237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78"/>
      <c r="AH11" s="81"/>
    </row>
    <row r="12" spans="1:34" x14ac:dyDescent="0.2">
      <c r="A12" s="229" t="s">
        <v>84</v>
      </c>
      <c r="B12" s="230"/>
      <c r="C12" s="230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80"/>
      <c r="AH12" s="81"/>
    </row>
    <row r="13" spans="1:34" ht="12.75" customHeight="1" x14ac:dyDescent="0.2">
      <c r="A13" s="190"/>
      <c r="B13" s="191"/>
      <c r="C13" s="192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78"/>
      <c r="AH13" s="81"/>
    </row>
    <row r="14" spans="1:34" ht="12.75" customHeight="1" x14ac:dyDescent="0.2">
      <c r="A14" s="238" t="s">
        <v>106</v>
      </c>
      <c r="B14" s="238"/>
      <c r="C14" s="238"/>
      <c r="D14" s="26" t="s">
        <v>74</v>
      </c>
      <c r="E14" s="26"/>
      <c r="F14" s="36">
        <v>200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78"/>
      <c r="AH14" s="81">
        <v>200</v>
      </c>
    </row>
    <row r="15" spans="1:34" ht="13.5" customHeight="1" thickBot="1" x14ac:dyDescent="0.25">
      <c r="A15" s="238" t="s">
        <v>12</v>
      </c>
      <c r="B15" s="238"/>
      <c r="C15" s="238"/>
      <c r="D15" s="45" t="s">
        <v>181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79"/>
      <c r="AH15" s="81"/>
    </row>
    <row r="16" spans="1:34" x14ac:dyDescent="0.2">
      <c r="A16" s="229" t="s">
        <v>11</v>
      </c>
      <c r="B16" s="230"/>
      <c r="C16" s="230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80"/>
      <c r="AH16" s="81"/>
    </row>
    <row r="17" spans="1:34" ht="12.75" x14ac:dyDescent="0.2">
      <c r="A17" s="174" t="s">
        <v>250</v>
      </c>
      <c r="B17" s="174"/>
      <c r="C17" s="174"/>
      <c r="D17" s="50">
        <v>167</v>
      </c>
      <c r="E17" s="26"/>
      <c r="F17" s="26"/>
      <c r="G17" s="36"/>
      <c r="H17" s="26">
        <v>5</v>
      </c>
      <c r="I17" s="26"/>
      <c r="J17" s="26">
        <v>18</v>
      </c>
      <c r="K17" s="26"/>
      <c r="L17" s="26"/>
      <c r="M17" s="26">
        <v>10</v>
      </c>
      <c r="N17" s="26"/>
      <c r="O17" s="26">
        <v>20</v>
      </c>
      <c r="P17" s="26"/>
      <c r="Q17" s="26"/>
      <c r="R17" s="26">
        <v>1E-3</v>
      </c>
      <c r="S17" s="26">
        <v>1E-4</v>
      </c>
      <c r="T17" s="48">
        <v>125</v>
      </c>
      <c r="U17" s="48"/>
      <c r="V17" s="48"/>
      <c r="W17" s="48">
        <v>33</v>
      </c>
      <c r="X17" s="36"/>
      <c r="Y17" s="26"/>
      <c r="Z17" s="26"/>
      <c r="AA17" s="26">
        <v>1</v>
      </c>
      <c r="AB17" s="26"/>
      <c r="AC17" s="26"/>
      <c r="AD17" s="26"/>
      <c r="AE17" s="26"/>
      <c r="AF17" s="26"/>
      <c r="AG17" s="78"/>
      <c r="AH17" s="81">
        <v>500</v>
      </c>
    </row>
    <row r="18" spans="1:34" ht="12.75" x14ac:dyDescent="0.2">
      <c r="A18" s="235"/>
      <c r="B18" s="235"/>
      <c r="C18" s="235"/>
      <c r="D18" s="75"/>
      <c r="E18" s="26"/>
      <c r="F18" s="26"/>
      <c r="G18" s="26"/>
      <c r="H18" s="26"/>
      <c r="I18" s="26"/>
      <c r="J18" s="26"/>
      <c r="K18" s="26"/>
      <c r="L18" s="26"/>
      <c r="M18" s="26"/>
      <c r="N18" s="36"/>
      <c r="O18" s="26"/>
      <c r="P18" s="26"/>
      <c r="Q18" s="26"/>
      <c r="R18" s="26"/>
      <c r="S18" s="26"/>
      <c r="T18" s="36"/>
      <c r="U18" s="26"/>
      <c r="V18" s="26"/>
      <c r="W18" s="36"/>
      <c r="X18" s="26"/>
      <c r="Y18" s="26"/>
      <c r="Z18" s="26"/>
      <c r="AA18" s="26"/>
      <c r="AB18" s="26"/>
      <c r="AC18" s="26"/>
      <c r="AD18" s="26"/>
      <c r="AE18" s="26"/>
      <c r="AF18" s="26"/>
      <c r="AG18" s="78"/>
      <c r="AH18" s="85"/>
    </row>
    <row r="19" spans="1:34" ht="12.75" x14ac:dyDescent="0.2">
      <c r="A19" s="179" t="s">
        <v>244</v>
      </c>
      <c r="B19" s="180"/>
      <c r="C19" s="181"/>
      <c r="D19" s="45"/>
      <c r="E19" s="26"/>
      <c r="F19" s="26"/>
      <c r="G19" s="26"/>
      <c r="H19" s="26"/>
      <c r="I19" s="26">
        <v>10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>
        <v>21</v>
      </c>
      <c r="AE19" s="26"/>
      <c r="AF19" s="26">
        <v>1</v>
      </c>
      <c r="AG19" s="78"/>
      <c r="AH19" s="81">
        <v>200</v>
      </c>
    </row>
    <row r="20" spans="1:34" ht="12.75" x14ac:dyDescent="0.2">
      <c r="A20" s="231" t="s">
        <v>257</v>
      </c>
      <c r="B20" s="232"/>
      <c r="C20" s="232"/>
      <c r="D20" s="131" t="s">
        <v>278</v>
      </c>
      <c r="E20" s="26"/>
      <c r="F20" s="26"/>
      <c r="G20" s="26">
        <v>5</v>
      </c>
      <c r="H20" s="26"/>
      <c r="I20" s="26"/>
      <c r="J20" s="26">
        <v>4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>
        <v>217</v>
      </c>
      <c r="X20" s="26"/>
      <c r="Y20" s="26"/>
      <c r="Z20" s="26">
        <v>3</v>
      </c>
      <c r="AA20" s="26"/>
      <c r="AB20" s="26"/>
      <c r="AC20" s="26"/>
      <c r="AD20" s="26"/>
      <c r="AE20" s="26"/>
      <c r="AF20" s="26"/>
      <c r="AG20" s="78"/>
      <c r="AH20" s="81">
        <v>180</v>
      </c>
    </row>
    <row r="21" spans="1:34" ht="12.75" x14ac:dyDescent="0.2">
      <c r="A21" s="231" t="s">
        <v>258</v>
      </c>
      <c r="B21" s="232"/>
      <c r="C21" s="232"/>
      <c r="D21" s="26">
        <v>2.6</v>
      </c>
      <c r="E21" s="26"/>
      <c r="F21" s="26"/>
      <c r="G21" s="26">
        <v>5</v>
      </c>
      <c r="H21" s="26">
        <v>2</v>
      </c>
      <c r="I21" s="26"/>
      <c r="J21" s="26">
        <v>5</v>
      </c>
      <c r="K21" s="26"/>
      <c r="L21" s="26"/>
      <c r="M21" s="26"/>
      <c r="N21" s="26"/>
      <c r="O21" s="26"/>
      <c r="P21" s="76">
        <v>0.25</v>
      </c>
      <c r="Q21" s="26">
        <v>84</v>
      </c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78"/>
      <c r="AH21" s="81">
        <v>85</v>
      </c>
    </row>
    <row r="22" spans="1:34" ht="12" thickBot="1" x14ac:dyDescent="0.25">
      <c r="A22" s="227"/>
      <c r="B22" s="228"/>
      <c r="C22" s="22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78"/>
      <c r="AH22" s="81"/>
    </row>
    <row r="23" spans="1:34" x14ac:dyDescent="0.2">
      <c r="A23" s="229" t="s">
        <v>14</v>
      </c>
      <c r="B23" s="230"/>
      <c r="C23" s="230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80"/>
      <c r="AH23" s="81"/>
    </row>
    <row r="24" spans="1:34" ht="12.75" x14ac:dyDescent="0.2">
      <c r="A24" s="179" t="s">
        <v>128</v>
      </c>
      <c r="B24" s="180"/>
      <c r="C24" s="181"/>
      <c r="D24" s="26">
        <v>11.8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>
        <v>230</v>
      </c>
      <c r="Z24" s="26"/>
      <c r="AA24" s="26"/>
      <c r="AB24" s="26"/>
      <c r="AC24" s="26"/>
      <c r="AD24" s="26"/>
      <c r="AE24" s="26"/>
      <c r="AF24" s="26"/>
      <c r="AG24" s="78"/>
      <c r="AH24" s="81">
        <v>230</v>
      </c>
    </row>
    <row r="25" spans="1:34" ht="13.5" thickBot="1" x14ac:dyDescent="0.25">
      <c r="A25" s="233" t="s">
        <v>251</v>
      </c>
      <c r="B25" s="234"/>
      <c r="C25" s="234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>
        <v>200</v>
      </c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79"/>
      <c r="AH25" s="81">
        <v>200</v>
      </c>
    </row>
    <row r="26" spans="1:34" x14ac:dyDescent="0.2">
      <c r="A26" s="229" t="s">
        <v>16</v>
      </c>
      <c r="B26" s="230"/>
      <c r="C26" s="230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80"/>
      <c r="AH26" s="81"/>
    </row>
    <row r="27" spans="1:34" ht="12.75" x14ac:dyDescent="0.2">
      <c r="A27" s="179" t="s">
        <v>162</v>
      </c>
      <c r="B27" s="180"/>
      <c r="C27" s="181"/>
      <c r="D27" s="50">
        <v>2.21</v>
      </c>
      <c r="E27" s="26"/>
      <c r="F27" s="26"/>
      <c r="G27" s="26">
        <v>5</v>
      </c>
      <c r="H27" s="26">
        <v>3</v>
      </c>
      <c r="I27" s="26"/>
      <c r="J27" s="26">
        <v>6</v>
      </c>
      <c r="K27" s="26"/>
      <c r="L27" s="26"/>
      <c r="M27" s="26">
        <v>5</v>
      </c>
      <c r="N27" s="26"/>
      <c r="O27" s="26"/>
      <c r="P27" s="133">
        <v>43952</v>
      </c>
      <c r="Q27" s="26">
        <v>87</v>
      </c>
      <c r="R27" s="26"/>
      <c r="S27" s="26"/>
      <c r="T27" s="36">
        <v>283</v>
      </c>
      <c r="U27" s="26"/>
      <c r="V27" s="26"/>
      <c r="W27" s="26"/>
      <c r="X27" s="26"/>
      <c r="Y27" s="26"/>
      <c r="Z27" s="26">
        <v>3</v>
      </c>
      <c r="AA27" s="26">
        <v>1</v>
      </c>
      <c r="AB27" s="26"/>
      <c r="AC27" s="26"/>
      <c r="AD27" s="26"/>
      <c r="AE27" s="26"/>
      <c r="AF27" s="26"/>
      <c r="AG27" s="78"/>
      <c r="AH27" s="85">
        <v>225</v>
      </c>
    </row>
    <row r="28" spans="1:34" ht="12.75" x14ac:dyDescent="0.2">
      <c r="A28" s="179" t="s">
        <v>17</v>
      </c>
      <c r="B28" s="180"/>
      <c r="C28" s="181"/>
      <c r="D28" s="10">
        <v>11.23</v>
      </c>
      <c r="E28" s="26"/>
      <c r="F28" s="26"/>
      <c r="G28" s="26"/>
      <c r="H28" s="26"/>
      <c r="I28" s="26">
        <v>10</v>
      </c>
      <c r="J28" s="26"/>
      <c r="K28" s="26"/>
      <c r="L28" s="26"/>
      <c r="M28" s="26"/>
      <c r="N28" s="26"/>
      <c r="O28" s="26"/>
      <c r="P28" s="3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>
        <v>1</v>
      </c>
      <c r="AC28" s="26"/>
      <c r="AD28" s="26"/>
      <c r="AE28" s="26"/>
      <c r="AF28" s="26"/>
      <c r="AG28" s="78"/>
      <c r="AH28" s="81">
        <v>210</v>
      </c>
    </row>
    <row r="29" spans="1:34" x14ac:dyDescent="0.2">
      <c r="A29" s="227"/>
      <c r="B29" s="228"/>
      <c r="C29" s="228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7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78"/>
      <c r="AH29" s="81"/>
    </row>
    <row r="30" spans="1:34" x14ac:dyDescent="0.2">
      <c r="A30" s="227"/>
      <c r="B30" s="228"/>
      <c r="C30" s="228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78"/>
      <c r="AH30" s="81"/>
    </row>
    <row r="31" spans="1:34" ht="12" thickBot="1" x14ac:dyDescent="0.25">
      <c r="A31" s="227"/>
      <c r="B31" s="228"/>
      <c r="C31" s="228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78"/>
      <c r="AH31" s="81"/>
    </row>
    <row r="32" spans="1:34" ht="12" thickBot="1" x14ac:dyDescent="0.25">
      <c r="A32" s="229" t="s">
        <v>19</v>
      </c>
      <c r="B32" s="230"/>
      <c r="C32" s="230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83"/>
    </row>
    <row r="33" spans="1:34" ht="12" thickBot="1" x14ac:dyDescent="0.25">
      <c r="A33" s="225" t="s">
        <v>85</v>
      </c>
      <c r="B33" s="226"/>
      <c r="C33" s="226"/>
      <c r="D33" s="32"/>
      <c r="E33" s="33">
        <f t="shared" ref="E33:AG33" si="0">SUM(E8:E32)</f>
        <v>0</v>
      </c>
      <c r="F33" s="33">
        <f t="shared" si="0"/>
        <v>200</v>
      </c>
      <c r="G33" s="33">
        <f t="shared" si="0"/>
        <v>23</v>
      </c>
      <c r="H33" s="33">
        <f t="shared" si="0"/>
        <v>10</v>
      </c>
      <c r="I33" s="33">
        <f t="shared" si="0"/>
        <v>35</v>
      </c>
      <c r="J33" s="33">
        <f t="shared" si="0"/>
        <v>43</v>
      </c>
      <c r="K33" s="33">
        <f t="shared" si="0"/>
        <v>30</v>
      </c>
      <c r="L33" s="33">
        <f t="shared" si="0"/>
        <v>0</v>
      </c>
      <c r="M33" s="33">
        <f t="shared" si="0"/>
        <v>15</v>
      </c>
      <c r="N33" s="33">
        <f t="shared" si="0"/>
        <v>0</v>
      </c>
      <c r="O33" s="33">
        <f t="shared" si="0"/>
        <v>20</v>
      </c>
      <c r="P33" s="104">
        <f t="shared" si="0"/>
        <v>43953.25</v>
      </c>
      <c r="Q33" s="33">
        <f t="shared" si="0"/>
        <v>171</v>
      </c>
      <c r="R33" s="33">
        <f t="shared" si="0"/>
        <v>1E-3</v>
      </c>
      <c r="S33" s="33">
        <f t="shared" si="0"/>
        <v>1E-4</v>
      </c>
      <c r="T33" s="33">
        <f t="shared" si="0"/>
        <v>408</v>
      </c>
      <c r="U33" s="33">
        <f t="shared" si="0"/>
        <v>0</v>
      </c>
      <c r="V33" s="33">
        <f t="shared" si="0"/>
        <v>200</v>
      </c>
      <c r="W33" s="33">
        <f t="shared" si="0"/>
        <v>250</v>
      </c>
      <c r="X33" s="33">
        <f t="shared" si="0"/>
        <v>0</v>
      </c>
      <c r="Y33" s="33">
        <f t="shared" si="0"/>
        <v>230</v>
      </c>
      <c r="Z33" s="33">
        <f t="shared" si="0"/>
        <v>6</v>
      </c>
      <c r="AA33" s="33">
        <f t="shared" si="0"/>
        <v>4</v>
      </c>
      <c r="AB33" s="33">
        <f t="shared" si="0"/>
        <v>2</v>
      </c>
      <c r="AC33" s="33">
        <f t="shared" si="0"/>
        <v>0</v>
      </c>
      <c r="AD33" s="33">
        <f t="shared" si="0"/>
        <v>21</v>
      </c>
      <c r="AE33" s="33">
        <f t="shared" si="0"/>
        <v>0</v>
      </c>
      <c r="AF33" s="33">
        <f t="shared" si="0"/>
        <v>1</v>
      </c>
      <c r="AG33" s="33">
        <f t="shared" si="0"/>
        <v>9</v>
      </c>
      <c r="AH33" s="34"/>
    </row>
    <row r="34" spans="1:34" x14ac:dyDescent="0.2">
      <c r="P34" s="132">
        <v>0.25</v>
      </c>
      <c r="AG34" s="51"/>
    </row>
    <row r="35" spans="1:34" x14ac:dyDescent="0.2">
      <c r="P35" s="94" t="s">
        <v>198</v>
      </c>
    </row>
    <row r="36" spans="1:34" x14ac:dyDescent="0.2">
      <c r="P36" s="132"/>
    </row>
  </sheetData>
  <mergeCells count="60">
    <mergeCell ref="AF2:AF6"/>
    <mergeCell ref="A1:AH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G2:AG6"/>
    <mergeCell ref="AH2:AH6"/>
    <mergeCell ref="V2:V6"/>
    <mergeCell ref="W2:W6"/>
    <mergeCell ref="X2:X6"/>
    <mergeCell ref="A10:C10"/>
    <mergeCell ref="AB2:AB6"/>
    <mergeCell ref="L2:L6"/>
    <mergeCell ref="M2:M6"/>
    <mergeCell ref="N2:N6"/>
    <mergeCell ref="O2:O6"/>
    <mergeCell ref="P2:P6"/>
    <mergeCell ref="A7:C7"/>
    <mergeCell ref="A8:C8"/>
    <mergeCell ref="A9:C9"/>
    <mergeCell ref="Q2:Q6"/>
    <mergeCell ref="AD2:AD6"/>
    <mergeCell ref="AE2:AE6"/>
    <mergeCell ref="R2:R6"/>
    <mergeCell ref="S2:S6"/>
    <mergeCell ref="T2:T6"/>
    <mergeCell ref="U2:U6"/>
    <mergeCell ref="Y2:Y6"/>
    <mergeCell ref="Z2:Z6"/>
    <mergeCell ref="AA2:AA6"/>
    <mergeCell ref="AC2:AC6"/>
    <mergeCell ref="A18:C18"/>
    <mergeCell ref="A11:C11"/>
    <mergeCell ref="A12:C12"/>
    <mergeCell ref="A13:C13"/>
    <mergeCell ref="A14:C14"/>
    <mergeCell ref="A15:C15"/>
    <mergeCell ref="A16:C16"/>
    <mergeCell ref="A17:C17"/>
    <mergeCell ref="A28:C2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33:C33"/>
    <mergeCell ref="A29:C29"/>
    <mergeCell ref="A30:C30"/>
    <mergeCell ref="A31:C31"/>
    <mergeCell ref="A32:C32"/>
  </mergeCells>
  <pageMargins left="0.1736111111111111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view="pageLayout" topLeftCell="A7" zoomScaleNormal="100" workbookViewId="0">
      <selection activeCell="P15" sqref="P15"/>
    </sheetView>
  </sheetViews>
  <sheetFormatPr defaultColWidth="9.140625" defaultRowHeight="11.25" x14ac:dyDescent="0.2"/>
  <cols>
    <col min="1" max="2" width="9.140625" style="35" customWidth="1"/>
    <col min="3" max="3" width="7.140625" style="35" customWidth="1"/>
    <col min="4" max="4" width="5.7109375" style="35" customWidth="1"/>
    <col min="5" max="5" width="3.5703125" style="35" customWidth="1"/>
    <col min="6" max="6" width="3.7109375" style="35" customWidth="1"/>
    <col min="7" max="9" width="3" style="35" customWidth="1"/>
    <col min="10" max="10" width="3.5703125" style="35" customWidth="1"/>
    <col min="11" max="11" width="3.42578125" style="35" customWidth="1"/>
    <col min="12" max="13" width="3" style="35" customWidth="1"/>
    <col min="14" max="14" width="3.28515625" style="35" customWidth="1"/>
    <col min="15" max="16" width="3" style="35" customWidth="1"/>
    <col min="17" max="17" width="4.28515625" style="35" customWidth="1"/>
    <col min="18" max="18" width="4" style="35" customWidth="1"/>
    <col min="19" max="19" width="3.5703125" style="35" customWidth="1"/>
    <col min="20" max="21" width="3" style="35" customWidth="1"/>
    <col min="22" max="22" width="4.140625" style="35" customWidth="1"/>
    <col min="23" max="23" width="3" style="35" customWidth="1"/>
    <col min="24" max="24" width="2.5703125" style="35" customWidth="1"/>
    <col min="25" max="25" width="1.5703125" style="35" customWidth="1"/>
    <col min="26" max="26" width="3.140625" style="35" customWidth="1"/>
    <col min="27" max="27" width="3" style="35" customWidth="1"/>
    <col min="28" max="28" width="2.7109375" style="35" customWidth="1"/>
    <col min="29" max="29" width="3.42578125" style="35" customWidth="1"/>
    <col min="30" max="30" width="2.85546875" style="35" customWidth="1"/>
    <col min="31" max="31" width="3" style="35" customWidth="1"/>
    <col min="32" max="32" width="4.140625" style="35" customWidth="1"/>
    <col min="33" max="33" width="3.140625" style="35" customWidth="1"/>
    <col min="34" max="34" width="3" style="35" customWidth="1"/>
    <col min="35" max="35" width="5.140625" style="35" customWidth="1"/>
    <col min="36" max="16384" width="9.140625" style="35"/>
  </cols>
  <sheetData>
    <row r="1" spans="1:35" ht="15.75" customHeight="1" x14ac:dyDescent="0.2">
      <c r="A1" s="247" t="s">
        <v>283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</row>
    <row r="2" spans="1:35" ht="11.25" customHeight="1" x14ac:dyDescent="0.2">
      <c r="A2" s="248" t="s">
        <v>79</v>
      </c>
      <c r="B2" s="248"/>
      <c r="C2" s="248"/>
      <c r="D2" s="239" t="s">
        <v>80</v>
      </c>
      <c r="E2" s="239" t="s">
        <v>12</v>
      </c>
      <c r="F2" s="239" t="s">
        <v>37</v>
      </c>
      <c r="G2" s="239" t="s">
        <v>81</v>
      </c>
      <c r="H2" s="239" t="s">
        <v>82</v>
      </c>
      <c r="I2" s="239" t="s">
        <v>57</v>
      </c>
      <c r="J2" s="239" t="s">
        <v>86</v>
      </c>
      <c r="K2" s="239" t="s">
        <v>96</v>
      </c>
      <c r="L2" s="239" t="s">
        <v>102</v>
      </c>
      <c r="M2" s="239" t="s">
        <v>87</v>
      </c>
      <c r="N2" s="239" t="s">
        <v>183</v>
      </c>
      <c r="O2" s="239" t="s">
        <v>182</v>
      </c>
      <c r="P2" s="239" t="s">
        <v>100</v>
      </c>
      <c r="Q2" s="239" t="s">
        <v>93</v>
      </c>
      <c r="R2" s="239" t="s">
        <v>90</v>
      </c>
      <c r="S2" s="239" t="s">
        <v>89</v>
      </c>
      <c r="T2" s="239" t="s">
        <v>91</v>
      </c>
      <c r="U2" s="239" t="s">
        <v>92</v>
      </c>
      <c r="V2" s="239" t="s">
        <v>88</v>
      </c>
      <c r="W2" s="239" t="s">
        <v>103</v>
      </c>
      <c r="X2" s="239" t="s">
        <v>108</v>
      </c>
      <c r="Y2" s="239"/>
      <c r="Z2" s="239" t="s">
        <v>281</v>
      </c>
      <c r="AA2" s="239" t="s">
        <v>101</v>
      </c>
      <c r="AB2" s="239"/>
      <c r="AC2" s="239" t="s">
        <v>251</v>
      </c>
      <c r="AD2" s="239"/>
      <c r="AE2" s="239" t="s">
        <v>99</v>
      </c>
      <c r="AF2" s="239" t="s">
        <v>98</v>
      </c>
      <c r="AG2" s="239" t="s">
        <v>188</v>
      </c>
      <c r="AH2" s="239" t="s">
        <v>187</v>
      </c>
      <c r="AI2" s="239" t="s">
        <v>83</v>
      </c>
    </row>
    <row r="3" spans="1:35" ht="11.25" customHeight="1" x14ac:dyDescent="0.2">
      <c r="A3" s="248"/>
      <c r="B3" s="248"/>
      <c r="C3" s="248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</row>
    <row r="4" spans="1:35" ht="11.25" customHeight="1" x14ac:dyDescent="0.2">
      <c r="A4" s="248"/>
      <c r="B4" s="248"/>
      <c r="C4" s="248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</row>
    <row r="5" spans="1:35" ht="11.25" customHeight="1" x14ac:dyDescent="0.2">
      <c r="A5" s="248"/>
      <c r="B5" s="248"/>
      <c r="C5" s="248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</row>
    <row r="6" spans="1:35" ht="11.25" customHeight="1" thickBot="1" x14ac:dyDescent="0.25">
      <c r="A6" s="249"/>
      <c r="B6" s="249"/>
      <c r="C6" s="249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</row>
    <row r="7" spans="1:35" x14ac:dyDescent="0.2">
      <c r="A7" s="229" t="s">
        <v>9</v>
      </c>
      <c r="B7" s="230"/>
      <c r="C7" s="230"/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24">
        <v>17</v>
      </c>
      <c r="U7" s="24">
        <v>18</v>
      </c>
      <c r="V7" s="24">
        <v>19</v>
      </c>
      <c r="W7" s="24">
        <v>20</v>
      </c>
      <c r="X7" s="24">
        <v>21</v>
      </c>
      <c r="Y7" s="24">
        <v>22</v>
      </c>
      <c r="Z7" s="24">
        <v>23</v>
      </c>
      <c r="AA7" s="24">
        <v>24</v>
      </c>
      <c r="AB7" s="24">
        <v>25</v>
      </c>
      <c r="AC7" s="24">
        <v>26</v>
      </c>
      <c r="AD7" s="24">
        <v>27</v>
      </c>
      <c r="AE7" s="24">
        <v>28</v>
      </c>
      <c r="AF7" s="24">
        <v>29</v>
      </c>
      <c r="AG7" s="24">
        <v>30</v>
      </c>
      <c r="AH7" s="24">
        <v>31</v>
      </c>
      <c r="AI7" s="84">
        <v>32</v>
      </c>
    </row>
    <row r="8" spans="1:35" ht="12.75" x14ac:dyDescent="0.2">
      <c r="A8" s="190" t="s">
        <v>255</v>
      </c>
      <c r="B8" s="191"/>
      <c r="C8" s="192"/>
      <c r="D8" s="26" t="s">
        <v>157</v>
      </c>
      <c r="E8" s="26"/>
      <c r="F8" s="26"/>
      <c r="G8" s="26">
        <v>5</v>
      </c>
      <c r="H8" s="26"/>
      <c r="I8" s="26">
        <v>5</v>
      </c>
      <c r="J8" s="26">
        <v>13</v>
      </c>
      <c r="K8" s="26"/>
      <c r="L8" s="26"/>
      <c r="M8" s="26">
        <v>40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>
        <v>1</v>
      </c>
      <c r="AB8" s="26"/>
      <c r="AC8" s="26"/>
      <c r="AD8" s="26"/>
      <c r="AE8" s="26"/>
      <c r="AF8" s="26"/>
      <c r="AG8" s="26"/>
      <c r="AH8" s="78">
        <v>9</v>
      </c>
      <c r="AI8" s="81">
        <v>205</v>
      </c>
    </row>
    <row r="9" spans="1:35" ht="12.75" x14ac:dyDescent="0.2">
      <c r="A9" s="174" t="s">
        <v>55</v>
      </c>
      <c r="B9" s="174"/>
      <c r="C9" s="174"/>
      <c r="D9" s="26">
        <v>5.17</v>
      </c>
      <c r="E9" s="26"/>
      <c r="F9" s="26"/>
      <c r="G9" s="26"/>
      <c r="H9" s="26"/>
      <c r="I9" s="26"/>
      <c r="J9" s="26"/>
      <c r="K9" s="26"/>
      <c r="L9" s="26">
        <v>27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78"/>
      <c r="AI9" s="81">
        <v>25</v>
      </c>
    </row>
    <row r="10" spans="1:35" ht="12.75" x14ac:dyDescent="0.2">
      <c r="A10" s="179" t="s">
        <v>17</v>
      </c>
      <c r="B10" s="180"/>
      <c r="C10" s="181"/>
      <c r="D10" s="26">
        <v>11.2</v>
      </c>
      <c r="E10" s="26"/>
      <c r="F10" s="26"/>
      <c r="G10" s="26"/>
      <c r="H10" s="26"/>
      <c r="I10" s="26">
        <v>10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>
        <v>1</v>
      </c>
      <c r="AF10" s="26"/>
      <c r="AG10" s="26"/>
      <c r="AH10" s="78"/>
      <c r="AI10" s="81">
        <v>210</v>
      </c>
    </row>
    <row r="11" spans="1:35" x14ac:dyDescent="0.2">
      <c r="A11" s="250"/>
      <c r="B11" s="251"/>
      <c r="C11" s="251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78"/>
      <c r="AI11" s="81"/>
    </row>
    <row r="12" spans="1:35" ht="12" thickBot="1" x14ac:dyDescent="0.25">
      <c r="A12" s="252"/>
      <c r="B12" s="253"/>
      <c r="C12" s="253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79"/>
      <c r="AI12" s="81"/>
    </row>
    <row r="13" spans="1:35" x14ac:dyDescent="0.2">
      <c r="A13" s="229" t="s">
        <v>84</v>
      </c>
      <c r="B13" s="230"/>
      <c r="C13" s="230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80"/>
      <c r="AI13" s="81"/>
    </row>
    <row r="14" spans="1:35" ht="12.75" x14ac:dyDescent="0.2">
      <c r="A14" s="174"/>
      <c r="B14" s="174"/>
      <c r="C14" s="174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78"/>
      <c r="AI14" s="81"/>
    </row>
    <row r="15" spans="1:35" ht="12.75" x14ac:dyDescent="0.2">
      <c r="A15" s="174" t="s">
        <v>106</v>
      </c>
      <c r="B15" s="174"/>
      <c r="C15" s="174"/>
      <c r="D15" s="26" t="s">
        <v>74</v>
      </c>
      <c r="E15" s="26"/>
      <c r="F15" s="26">
        <v>184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78"/>
      <c r="AI15" s="81">
        <v>184</v>
      </c>
    </row>
    <row r="16" spans="1:35" ht="13.5" thickBot="1" x14ac:dyDescent="0.25">
      <c r="A16" s="174" t="s">
        <v>12</v>
      </c>
      <c r="B16" s="174"/>
      <c r="C16" s="174"/>
      <c r="D16" s="45" t="s">
        <v>181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79"/>
      <c r="AI16" s="81"/>
    </row>
    <row r="17" spans="1:35" x14ac:dyDescent="0.2">
      <c r="A17" s="229" t="s">
        <v>11</v>
      </c>
      <c r="B17" s="230"/>
      <c r="C17" s="230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80"/>
      <c r="AI17" s="81"/>
    </row>
    <row r="18" spans="1:35" ht="12.75" x14ac:dyDescent="0.2">
      <c r="A18" s="238" t="s">
        <v>279</v>
      </c>
      <c r="B18" s="238"/>
      <c r="C18" s="238"/>
      <c r="D18" s="26">
        <v>150</v>
      </c>
      <c r="E18" s="26"/>
      <c r="F18" s="26"/>
      <c r="G18" s="26">
        <v>5</v>
      </c>
      <c r="H18" s="26"/>
      <c r="I18" s="26"/>
      <c r="J18" s="26">
        <v>12</v>
      </c>
      <c r="K18" s="26"/>
      <c r="L18" s="26"/>
      <c r="M18" s="26"/>
      <c r="N18" s="26"/>
      <c r="O18" s="26"/>
      <c r="P18" s="26"/>
      <c r="Q18" s="26"/>
      <c r="R18" s="26"/>
      <c r="S18" s="36">
        <v>167</v>
      </c>
      <c r="T18" s="36">
        <v>40</v>
      </c>
      <c r="U18" s="26"/>
      <c r="V18" s="36"/>
      <c r="W18" s="26">
        <v>20</v>
      </c>
      <c r="X18" s="26"/>
      <c r="Y18" s="26"/>
      <c r="Z18" s="26"/>
      <c r="AA18" s="26">
        <v>1</v>
      </c>
      <c r="AB18" s="26"/>
      <c r="AC18" s="26"/>
      <c r="AD18" s="26"/>
      <c r="AE18" s="26"/>
      <c r="AF18" s="26"/>
      <c r="AG18" s="26"/>
      <c r="AH18" s="78"/>
      <c r="AI18" s="81">
        <v>500</v>
      </c>
    </row>
    <row r="19" spans="1:35" ht="12.75" x14ac:dyDescent="0.2">
      <c r="A19" s="254" t="s">
        <v>252</v>
      </c>
      <c r="B19" s="255"/>
      <c r="C19" s="256"/>
      <c r="D19" s="48"/>
      <c r="E19" s="26"/>
      <c r="F19" s="26"/>
      <c r="G19" s="26">
        <v>5</v>
      </c>
      <c r="H19" s="26"/>
      <c r="I19" s="26"/>
      <c r="J19" s="26">
        <v>6</v>
      </c>
      <c r="K19" s="26"/>
      <c r="L19" s="26"/>
      <c r="M19" s="26"/>
      <c r="N19" s="26"/>
      <c r="O19" s="26">
        <v>25</v>
      </c>
      <c r="P19" s="26"/>
      <c r="Q19" s="26"/>
      <c r="R19" s="26"/>
      <c r="S19" s="36"/>
      <c r="T19" s="26"/>
      <c r="U19" s="26"/>
      <c r="V19" s="26"/>
      <c r="W19" s="26"/>
      <c r="X19" s="26"/>
      <c r="Y19" s="26"/>
      <c r="Z19" s="26"/>
      <c r="AA19" s="26">
        <v>1</v>
      </c>
      <c r="AB19" s="26"/>
      <c r="AC19" s="26"/>
      <c r="AD19" s="26"/>
      <c r="AE19" s="26"/>
      <c r="AF19" s="26"/>
      <c r="AG19" s="26"/>
      <c r="AH19" s="78"/>
      <c r="AI19" s="81">
        <v>195</v>
      </c>
    </row>
    <row r="20" spans="1:35" ht="12.75" x14ac:dyDescent="0.2">
      <c r="A20" s="238" t="s">
        <v>253</v>
      </c>
      <c r="B20" s="238"/>
      <c r="C20" s="238"/>
      <c r="D20" s="26"/>
      <c r="E20" s="26"/>
      <c r="F20" s="26"/>
      <c r="G20" s="26">
        <v>5</v>
      </c>
      <c r="H20" s="26"/>
      <c r="I20" s="26"/>
      <c r="J20" s="26">
        <v>4.8</v>
      </c>
      <c r="K20" s="26"/>
      <c r="L20" s="26"/>
      <c r="M20" s="26"/>
      <c r="N20" s="26">
        <v>100</v>
      </c>
      <c r="O20" s="26"/>
      <c r="P20" s="26"/>
      <c r="Q20" s="76">
        <v>0.25</v>
      </c>
      <c r="R20" s="26"/>
      <c r="S20" s="26"/>
      <c r="T20" s="26"/>
      <c r="U20" s="26"/>
      <c r="V20" s="26"/>
      <c r="W20" s="26"/>
      <c r="X20" s="26">
        <v>5</v>
      </c>
      <c r="Y20" s="26"/>
      <c r="Z20" s="26"/>
      <c r="AA20" s="26">
        <v>1</v>
      </c>
      <c r="AB20" s="26"/>
      <c r="AC20" s="26"/>
      <c r="AD20" s="26"/>
      <c r="AE20" s="26"/>
      <c r="AF20" s="26"/>
      <c r="AG20" s="26"/>
      <c r="AH20" s="78"/>
      <c r="AI20" s="81">
        <v>100</v>
      </c>
    </row>
    <row r="21" spans="1:35" ht="12.75" x14ac:dyDescent="0.2">
      <c r="A21" s="179" t="s">
        <v>280</v>
      </c>
      <c r="B21" s="180"/>
      <c r="C21" s="181"/>
      <c r="D21" s="26"/>
      <c r="E21" s="26"/>
      <c r="F21" s="26"/>
      <c r="G21" s="26"/>
      <c r="H21" s="26"/>
      <c r="I21" s="26">
        <v>10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>
        <v>21</v>
      </c>
      <c r="AA21" s="26"/>
      <c r="AB21" s="26"/>
      <c r="AC21" s="26"/>
      <c r="AD21" s="26"/>
      <c r="AE21" s="26"/>
      <c r="AF21" s="26"/>
      <c r="AG21" s="26">
        <v>1</v>
      </c>
      <c r="AH21" s="78"/>
      <c r="AI21" s="81">
        <v>200</v>
      </c>
    </row>
    <row r="22" spans="1:35" x14ac:dyDescent="0.2">
      <c r="A22" s="227"/>
      <c r="B22" s="228"/>
      <c r="C22" s="22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78"/>
      <c r="AI22" s="81"/>
    </row>
    <row r="23" spans="1:35" ht="12" thickBot="1" x14ac:dyDescent="0.25">
      <c r="A23" s="227"/>
      <c r="B23" s="228"/>
      <c r="C23" s="22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78"/>
      <c r="AI23" s="81"/>
    </row>
    <row r="24" spans="1:35" x14ac:dyDescent="0.2">
      <c r="A24" s="229" t="s">
        <v>14</v>
      </c>
      <c r="B24" s="230"/>
      <c r="C24" s="230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80"/>
      <c r="AI24" s="81"/>
    </row>
    <row r="25" spans="1:35" ht="12.75" x14ac:dyDescent="0.2">
      <c r="A25" s="179" t="s">
        <v>129</v>
      </c>
      <c r="B25" s="180"/>
      <c r="C25" s="181"/>
      <c r="D25" s="26">
        <v>5.7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>
        <v>218</v>
      </c>
      <c r="AG25" s="26"/>
      <c r="AH25" s="78"/>
      <c r="AI25" s="81">
        <v>210</v>
      </c>
    </row>
    <row r="26" spans="1:35" ht="13.5" thickBot="1" x14ac:dyDescent="0.25">
      <c r="A26" s="257" t="s">
        <v>254</v>
      </c>
      <c r="B26" s="258"/>
      <c r="C26" s="259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>
        <v>200</v>
      </c>
      <c r="AD26" s="28"/>
      <c r="AE26" s="28"/>
      <c r="AF26" s="28"/>
      <c r="AG26" s="28"/>
      <c r="AH26" s="79"/>
      <c r="AI26" s="81">
        <v>200</v>
      </c>
    </row>
    <row r="27" spans="1:35" x14ac:dyDescent="0.2">
      <c r="A27" s="229" t="s">
        <v>16</v>
      </c>
      <c r="B27" s="230"/>
      <c r="C27" s="230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80"/>
      <c r="AI27" s="81"/>
    </row>
    <row r="28" spans="1:35" ht="12.75" x14ac:dyDescent="0.2">
      <c r="A28" s="254" t="s">
        <v>282</v>
      </c>
      <c r="B28" s="255"/>
      <c r="C28" s="256"/>
      <c r="D28" s="26">
        <v>7.16</v>
      </c>
      <c r="E28" s="26"/>
      <c r="F28" s="26"/>
      <c r="G28" s="26"/>
      <c r="H28" s="26">
        <v>5</v>
      </c>
      <c r="I28" s="26"/>
      <c r="J28" s="26"/>
      <c r="K28" s="26"/>
      <c r="L28" s="26"/>
      <c r="M28" s="26"/>
      <c r="N28" s="42"/>
      <c r="O28" s="26"/>
      <c r="P28" s="26"/>
      <c r="Q28" s="26"/>
      <c r="R28" s="26"/>
      <c r="S28" s="26"/>
      <c r="T28" s="36"/>
      <c r="U28" s="26"/>
      <c r="V28" s="26">
        <v>143</v>
      </c>
      <c r="W28" s="26"/>
      <c r="X28" s="26"/>
      <c r="Y28" s="26"/>
      <c r="Z28" s="26"/>
      <c r="AA28" s="26">
        <v>1</v>
      </c>
      <c r="AB28" s="26"/>
      <c r="AC28" s="26"/>
      <c r="AD28" s="26"/>
      <c r="AE28" s="26"/>
      <c r="AF28" s="26"/>
      <c r="AG28" s="26"/>
      <c r="AH28" s="78"/>
      <c r="AI28" s="81">
        <v>105</v>
      </c>
    </row>
    <row r="29" spans="1:35" ht="12.75" x14ac:dyDescent="0.2">
      <c r="A29" s="179" t="s">
        <v>235</v>
      </c>
      <c r="B29" s="180"/>
      <c r="C29" s="181"/>
      <c r="D29" s="26">
        <v>2.8</v>
      </c>
      <c r="E29" s="26"/>
      <c r="F29" s="26">
        <v>16</v>
      </c>
      <c r="G29" s="26">
        <v>5</v>
      </c>
      <c r="H29" s="26"/>
      <c r="I29" s="26"/>
      <c r="J29" s="26">
        <v>3</v>
      </c>
      <c r="K29" s="26">
        <v>100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>
        <v>1</v>
      </c>
      <c r="AB29" s="26"/>
      <c r="AC29" s="26"/>
      <c r="AD29" s="26"/>
      <c r="AE29" s="26"/>
      <c r="AF29" s="26"/>
      <c r="AG29" s="26"/>
      <c r="AH29" s="78"/>
      <c r="AI29" s="81">
        <v>105</v>
      </c>
    </row>
    <row r="30" spans="1:35" ht="12.75" x14ac:dyDescent="0.2">
      <c r="A30" s="179" t="s">
        <v>17</v>
      </c>
      <c r="B30" s="180"/>
      <c r="C30" s="181"/>
      <c r="D30" s="26">
        <v>11.2</v>
      </c>
      <c r="E30" s="26"/>
      <c r="F30" s="26"/>
      <c r="G30" s="26"/>
      <c r="H30" s="26"/>
      <c r="I30" s="26">
        <v>10</v>
      </c>
      <c r="J30" s="26"/>
      <c r="K30" s="26"/>
      <c r="L30" s="26"/>
      <c r="M30" s="26"/>
      <c r="N30" s="26"/>
      <c r="O30" s="26"/>
      <c r="P30" s="26"/>
      <c r="Q30" s="26"/>
      <c r="R30" s="26" t="s">
        <v>179</v>
      </c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>
        <v>1</v>
      </c>
      <c r="AF30" s="26"/>
      <c r="AG30" s="26"/>
      <c r="AH30" s="78"/>
      <c r="AI30" s="81">
        <v>210</v>
      </c>
    </row>
    <row r="31" spans="1:35" x14ac:dyDescent="0.2">
      <c r="A31" s="260" t="s">
        <v>259</v>
      </c>
      <c r="B31" s="261"/>
      <c r="C31" s="261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78"/>
      <c r="AI31" s="81"/>
    </row>
    <row r="32" spans="1:35" ht="12" thickBot="1" x14ac:dyDescent="0.25">
      <c r="A32" s="262"/>
      <c r="B32" s="263"/>
      <c r="C32" s="263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86"/>
      <c r="AI32" s="81"/>
    </row>
    <row r="33" spans="1:35" x14ac:dyDescent="0.2">
      <c r="A33" s="229" t="s">
        <v>19</v>
      </c>
      <c r="B33" s="230"/>
      <c r="C33" s="230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80"/>
      <c r="AI33" s="81"/>
    </row>
    <row r="34" spans="1:35" ht="13.5" thickBot="1" x14ac:dyDescent="0.25">
      <c r="A34" s="179"/>
      <c r="B34" s="180"/>
      <c r="C34" s="18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86"/>
      <c r="AI34" s="81"/>
    </row>
    <row r="35" spans="1:35" ht="12" thickBot="1" x14ac:dyDescent="0.25">
      <c r="A35" s="225" t="s">
        <v>85</v>
      </c>
      <c r="B35" s="226"/>
      <c r="C35" s="226"/>
      <c r="D35" s="32"/>
      <c r="E35" s="33">
        <f t="shared" ref="E35:AH35" si="0">SUM(E8:E34)</f>
        <v>0</v>
      </c>
      <c r="F35" s="33">
        <f t="shared" si="0"/>
        <v>200</v>
      </c>
      <c r="G35" s="33">
        <f t="shared" si="0"/>
        <v>25</v>
      </c>
      <c r="H35" s="33">
        <f t="shared" si="0"/>
        <v>5</v>
      </c>
      <c r="I35" s="33">
        <f t="shared" si="0"/>
        <v>35</v>
      </c>
      <c r="J35" s="33">
        <f t="shared" si="0"/>
        <v>38.799999999999997</v>
      </c>
      <c r="K35" s="33">
        <f t="shared" si="0"/>
        <v>100</v>
      </c>
      <c r="L35" s="33">
        <f t="shared" si="0"/>
        <v>27</v>
      </c>
      <c r="M35" s="33">
        <f t="shared" si="0"/>
        <v>40</v>
      </c>
      <c r="N35" s="33">
        <f t="shared" si="0"/>
        <v>100</v>
      </c>
      <c r="O35" s="33">
        <f t="shared" si="0"/>
        <v>25</v>
      </c>
      <c r="P35" s="33">
        <f t="shared" si="0"/>
        <v>0</v>
      </c>
      <c r="Q35" s="33">
        <f t="shared" si="0"/>
        <v>0.25</v>
      </c>
      <c r="R35" s="33">
        <f t="shared" si="0"/>
        <v>0</v>
      </c>
      <c r="S35" s="33">
        <f t="shared" si="0"/>
        <v>167</v>
      </c>
      <c r="T35" s="33">
        <f t="shared" si="0"/>
        <v>40</v>
      </c>
      <c r="U35" s="33">
        <f t="shared" si="0"/>
        <v>0</v>
      </c>
      <c r="V35" s="33">
        <f t="shared" si="0"/>
        <v>143</v>
      </c>
      <c r="W35" s="33">
        <f t="shared" si="0"/>
        <v>20</v>
      </c>
      <c r="X35" s="33">
        <f t="shared" si="0"/>
        <v>5</v>
      </c>
      <c r="Y35" s="33">
        <f t="shared" si="0"/>
        <v>0</v>
      </c>
      <c r="Z35" s="33">
        <f t="shared" si="0"/>
        <v>21</v>
      </c>
      <c r="AA35" s="33">
        <f t="shared" si="0"/>
        <v>6</v>
      </c>
      <c r="AB35" s="33">
        <f t="shared" si="0"/>
        <v>0</v>
      </c>
      <c r="AC35" s="33">
        <f t="shared" si="0"/>
        <v>200</v>
      </c>
      <c r="AD35" s="33">
        <f t="shared" si="0"/>
        <v>0</v>
      </c>
      <c r="AE35" s="33">
        <f t="shared" si="0"/>
        <v>2</v>
      </c>
      <c r="AF35" s="33">
        <f t="shared" si="0"/>
        <v>218</v>
      </c>
      <c r="AG35" s="33">
        <f t="shared" si="0"/>
        <v>1</v>
      </c>
      <c r="AH35" s="33">
        <f t="shared" si="0"/>
        <v>9</v>
      </c>
      <c r="AI35" s="87"/>
    </row>
    <row r="36" spans="1:35" x14ac:dyDescent="0.2">
      <c r="Q36" s="132"/>
    </row>
    <row r="37" spans="1:35" x14ac:dyDescent="0.2">
      <c r="Q37" s="132"/>
    </row>
    <row r="38" spans="1:35" x14ac:dyDescent="0.2">
      <c r="Q38" s="35">
        <v>0.25</v>
      </c>
    </row>
  </sheetData>
  <mergeCells count="63">
    <mergeCell ref="A31:C31"/>
    <mergeCell ref="A32:C32"/>
    <mergeCell ref="A33:C33"/>
    <mergeCell ref="A34:C34"/>
    <mergeCell ref="A35:C35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8:C18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V2:V6"/>
    <mergeCell ref="AI2:AI6"/>
    <mergeCell ref="X2:X6"/>
    <mergeCell ref="Y2:Y6"/>
    <mergeCell ref="Z2:Z6"/>
    <mergeCell ref="AA2:AA6"/>
    <mergeCell ref="AB2:AB6"/>
    <mergeCell ref="AC2:AC6"/>
    <mergeCell ref="AD2:AD6"/>
    <mergeCell ref="AE2:AE6"/>
    <mergeCell ref="AF2:AF6"/>
    <mergeCell ref="AG2:AG6"/>
    <mergeCell ref="AH2:AH6"/>
    <mergeCell ref="Q2:Q6"/>
    <mergeCell ref="R2:R6"/>
    <mergeCell ref="S2:S6"/>
    <mergeCell ref="T2:T6"/>
    <mergeCell ref="U2:U6"/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W2:W6"/>
    <mergeCell ref="L2:L6"/>
    <mergeCell ref="M2:M6"/>
    <mergeCell ref="N2:N6"/>
    <mergeCell ref="O2:O6"/>
    <mergeCell ref="P2:P6"/>
  </mergeCells>
  <pageMargins left="0.5833333333333333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view="pageLayout" zoomScaleNormal="100" workbookViewId="0">
      <selection activeCell="K15" sqref="K15"/>
    </sheetView>
  </sheetViews>
  <sheetFormatPr defaultColWidth="9.140625" defaultRowHeight="11.25" x14ac:dyDescent="0.2"/>
  <cols>
    <col min="1" max="2" width="9.140625" style="35" customWidth="1"/>
    <col min="3" max="3" width="7.140625" style="35" customWidth="1"/>
    <col min="4" max="4" width="5.7109375" style="35" customWidth="1"/>
    <col min="5" max="5" width="3.5703125" style="35" customWidth="1"/>
    <col min="6" max="6" width="3.7109375" style="35" customWidth="1"/>
    <col min="7" max="9" width="3" style="35" customWidth="1"/>
    <col min="10" max="10" width="3.5703125" style="35" customWidth="1"/>
    <col min="11" max="11" width="3.42578125" style="35" customWidth="1"/>
    <col min="12" max="13" width="3" style="35" customWidth="1"/>
    <col min="14" max="14" width="3.28515625" style="35" customWidth="1"/>
    <col min="15" max="16" width="3" style="35" customWidth="1"/>
    <col min="17" max="17" width="4.28515625" style="35" customWidth="1"/>
    <col min="18" max="18" width="4" style="35" customWidth="1"/>
    <col min="19" max="19" width="3.5703125" style="35" customWidth="1"/>
    <col min="20" max="21" width="3" style="35" customWidth="1"/>
    <col min="22" max="22" width="4.140625" style="35" customWidth="1"/>
    <col min="23" max="23" width="3" style="35" customWidth="1"/>
    <col min="24" max="24" width="2.5703125" style="35" customWidth="1"/>
    <col min="25" max="25" width="1.5703125" style="35" customWidth="1"/>
    <col min="26" max="26" width="3.140625" style="35" customWidth="1"/>
    <col min="27" max="27" width="3" style="35" customWidth="1"/>
    <col min="28" max="28" width="2.7109375" style="35" customWidth="1"/>
    <col min="29" max="29" width="3.42578125" style="35" customWidth="1"/>
    <col min="30" max="30" width="2.85546875" style="35" customWidth="1"/>
    <col min="31" max="31" width="3" style="35" customWidth="1"/>
    <col min="32" max="32" width="4.140625" style="35" customWidth="1"/>
    <col min="33" max="33" width="3.140625" style="35" customWidth="1"/>
    <col min="34" max="34" width="3" style="35" customWidth="1"/>
    <col min="35" max="35" width="5.140625" style="35" customWidth="1"/>
    <col min="36" max="16384" width="9.140625" style="35"/>
  </cols>
  <sheetData>
    <row r="1" spans="1:35" ht="15.75" customHeight="1" x14ac:dyDescent="0.2">
      <c r="A1" s="247" t="s">
        <v>283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</row>
    <row r="2" spans="1:35" ht="11.25" customHeight="1" x14ac:dyDescent="0.2">
      <c r="A2" s="248" t="s">
        <v>79</v>
      </c>
      <c r="B2" s="248"/>
      <c r="C2" s="248"/>
      <c r="D2" s="239" t="s">
        <v>80</v>
      </c>
      <c r="E2" s="239" t="s">
        <v>12</v>
      </c>
      <c r="F2" s="239" t="s">
        <v>37</v>
      </c>
      <c r="G2" s="239" t="s">
        <v>81</v>
      </c>
      <c r="H2" s="239" t="s">
        <v>82</v>
      </c>
      <c r="I2" s="239" t="s">
        <v>57</v>
      </c>
      <c r="J2" s="239" t="s">
        <v>86</v>
      </c>
      <c r="K2" s="239" t="s">
        <v>96</v>
      </c>
      <c r="L2" s="239" t="s">
        <v>102</v>
      </c>
      <c r="M2" s="239" t="s">
        <v>87</v>
      </c>
      <c r="N2" s="239" t="s">
        <v>183</v>
      </c>
      <c r="O2" s="239" t="s">
        <v>182</v>
      </c>
      <c r="P2" s="239" t="s">
        <v>100</v>
      </c>
      <c r="Q2" s="239" t="s">
        <v>93</v>
      </c>
      <c r="R2" s="239" t="s">
        <v>90</v>
      </c>
      <c r="S2" s="239" t="s">
        <v>89</v>
      </c>
      <c r="T2" s="239" t="s">
        <v>91</v>
      </c>
      <c r="U2" s="239" t="s">
        <v>92</v>
      </c>
      <c r="V2" s="239" t="s">
        <v>88</v>
      </c>
      <c r="W2" s="239" t="s">
        <v>103</v>
      </c>
      <c r="X2" s="239" t="s">
        <v>108</v>
      </c>
      <c r="Y2" s="239"/>
      <c r="Z2" s="239" t="s">
        <v>281</v>
      </c>
      <c r="AA2" s="239" t="s">
        <v>101</v>
      </c>
      <c r="AB2" s="239"/>
      <c r="AC2" s="239" t="s">
        <v>251</v>
      </c>
      <c r="AD2" s="239"/>
      <c r="AE2" s="239" t="s">
        <v>99</v>
      </c>
      <c r="AF2" s="239" t="s">
        <v>98</v>
      </c>
      <c r="AG2" s="239" t="s">
        <v>188</v>
      </c>
      <c r="AH2" s="239" t="s">
        <v>187</v>
      </c>
      <c r="AI2" s="239" t="s">
        <v>83</v>
      </c>
    </row>
    <row r="3" spans="1:35" ht="11.25" customHeight="1" x14ac:dyDescent="0.2">
      <c r="A3" s="248"/>
      <c r="B3" s="248"/>
      <c r="C3" s="248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</row>
    <row r="4" spans="1:35" ht="11.25" customHeight="1" x14ac:dyDescent="0.2">
      <c r="A4" s="248"/>
      <c r="B4" s="248"/>
      <c r="C4" s="248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</row>
    <row r="5" spans="1:35" ht="11.25" customHeight="1" x14ac:dyDescent="0.2">
      <c r="A5" s="248"/>
      <c r="B5" s="248"/>
      <c r="C5" s="248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</row>
    <row r="6" spans="1:35" ht="11.25" customHeight="1" thickBot="1" x14ac:dyDescent="0.25">
      <c r="A6" s="249"/>
      <c r="B6" s="249"/>
      <c r="C6" s="249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</row>
    <row r="7" spans="1:35" x14ac:dyDescent="0.2">
      <c r="A7" s="229" t="s">
        <v>9</v>
      </c>
      <c r="B7" s="230"/>
      <c r="C7" s="230"/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24">
        <v>17</v>
      </c>
      <c r="U7" s="24">
        <v>18</v>
      </c>
      <c r="V7" s="24">
        <v>19</v>
      </c>
      <c r="W7" s="24">
        <v>20</v>
      </c>
      <c r="X7" s="24">
        <v>21</v>
      </c>
      <c r="Y7" s="24">
        <v>22</v>
      </c>
      <c r="Z7" s="24">
        <v>23</v>
      </c>
      <c r="AA7" s="24">
        <v>24</v>
      </c>
      <c r="AB7" s="24">
        <v>25</v>
      </c>
      <c r="AC7" s="24">
        <v>26</v>
      </c>
      <c r="AD7" s="24">
        <v>27</v>
      </c>
      <c r="AE7" s="24">
        <v>28</v>
      </c>
      <c r="AF7" s="24">
        <v>29</v>
      </c>
      <c r="AG7" s="24">
        <v>30</v>
      </c>
      <c r="AH7" s="24">
        <v>31</v>
      </c>
      <c r="AI7" s="84">
        <v>32</v>
      </c>
    </row>
    <row r="8" spans="1:35" ht="12.75" x14ac:dyDescent="0.2">
      <c r="A8" s="190" t="s">
        <v>255</v>
      </c>
      <c r="B8" s="191"/>
      <c r="C8" s="192"/>
      <c r="D8" s="26" t="s">
        <v>157</v>
      </c>
      <c r="E8" s="26"/>
      <c r="F8" s="26"/>
      <c r="G8" s="26">
        <v>5</v>
      </c>
      <c r="H8" s="26"/>
      <c r="I8" s="26">
        <v>5</v>
      </c>
      <c r="J8" s="26">
        <v>13</v>
      </c>
      <c r="K8" s="26"/>
      <c r="L8" s="26"/>
      <c r="M8" s="26">
        <v>40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>
        <v>1</v>
      </c>
      <c r="AB8" s="26"/>
      <c r="AC8" s="26"/>
      <c r="AD8" s="26"/>
      <c r="AE8" s="26"/>
      <c r="AF8" s="26"/>
      <c r="AG8" s="26"/>
      <c r="AH8" s="78">
        <v>9</v>
      </c>
      <c r="AI8" s="81">
        <v>205</v>
      </c>
    </row>
    <row r="9" spans="1:35" ht="12.75" x14ac:dyDescent="0.2">
      <c r="A9" s="174" t="s">
        <v>55</v>
      </c>
      <c r="B9" s="174"/>
      <c r="C9" s="174"/>
      <c r="D9" s="26">
        <v>5.17</v>
      </c>
      <c r="E9" s="26"/>
      <c r="F9" s="26"/>
      <c r="G9" s="26"/>
      <c r="H9" s="26"/>
      <c r="I9" s="26"/>
      <c r="J9" s="26"/>
      <c r="K9" s="26"/>
      <c r="L9" s="26">
        <v>27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78"/>
      <c r="AI9" s="81">
        <v>25</v>
      </c>
    </row>
    <row r="10" spans="1:35" ht="12.75" x14ac:dyDescent="0.2">
      <c r="A10" s="179" t="s">
        <v>17</v>
      </c>
      <c r="B10" s="180"/>
      <c r="C10" s="181"/>
      <c r="D10" s="26">
        <v>11.2</v>
      </c>
      <c r="E10" s="26"/>
      <c r="F10" s="26"/>
      <c r="G10" s="26"/>
      <c r="H10" s="26"/>
      <c r="I10" s="26">
        <v>10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>
        <v>1</v>
      </c>
      <c r="AF10" s="26"/>
      <c r="AG10" s="26"/>
      <c r="AH10" s="78"/>
      <c r="AI10" s="81">
        <v>210</v>
      </c>
    </row>
    <row r="11" spans="1:35" x14ac:dyDescent="0.2">
      <c r="A11" s="250"/>
      <c r="B11" s="251"/>
      <c r="C11" s="251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78"/>
      <c r="AI11" s="81"/>
    </row>
    <row r="12" spans="1:35" ht="12" thickBot="1" x14ac:dyDescent="0.25">
      <c r="A12" s="252"/>
      <c r="B12" s="253"/>
      <c r="C12" s="253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79"/>
      <c r="AI12" s="81"/>
    </row>
    <row r="13" spans="1:35" x14ac:dyDescent="0.2">
      <c r="A13" s="229" t="s">
        <v>84</v>
      </c>
      <c r="B13" s="230"/>
      <c r="C13" s="230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80"/>
      <c r="AI13" s="81"/>
    </row>
    <row r="14" spans="1:35" ht="12.75" x14ac:dyDescent="0.2">
      <c r="A14" s="174"/>
      <c r="B14" s="174"/>
      <c r="C14" s="174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78"/>
      <c r="AI14" s="81"/>
    </row>
    <row r="15" spans="1:35" ht="12.75" x14ac:dyDescent="0.2">
      <c r="A15" s="174" t="s">
        <v>106</v>
      </c>
      <c r="B15" s="174"/>
      <c r="C15" s="174"/>
      <c r="D15" s="26" t="s">
        <v>74</v>
      </c>
      <c r="E15" s="26"/>
      <c r="F15" s="26">
        <v>184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78"/>
      <c r="AI15" s="81">
        <v>184</v>
      </c>
    </row>
    <row r="16" spans="1:35" ht="13.5" thickBot="1" x14ac:dyDescent="0.25">
      <c r="A16" s="174" t="s">
        <v>12</v>
      </c>
      <c r="B16" s="174"/>
      <c r="C16" s="174"/>
      <c r="D16" s="45" t="s">
        <v>181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79"/>
      <c r="AI16" s="81"/>
    </row>
    <row r="17" spans="1:35" x14ac:dyDescent="0.2">
      <c r="A17" s="229" t="s">
        <v>11</v>
      </c>
      <c r="B17" s="230"/>
      <c r="C17" s="230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80"/>
      <c r="AI17" s="81"/>
    </row>
    <row r="18" spans="1:35" ht="12.75" x14ac:dyDescent="0.2">
      <c r="A18" s="238" t="s">
        <v>279</v>
      </c>
      <c r="B18" s="238"/>
      <c r="C18" s="238"/>
      <c r="D18" s="26">
        <v>150</v>
      </c>
      <c r="E18" s="26"/>
      <c r="F18" s="26"/>
      <c r="G18" s="26">
        <v>5</v>
      </c>
      <c r="H18" s="26"/>
      <c r="I18" s="26"/>
      <c r="J18" s="26">
        <v>12</v>
      </c>
      <c r="K18" s="26"/>
      <c r="L18" s="26"/>
      <c r="M18" s="26"/>
      <c r="N18" s="26"/>
      <c r="O18" s="26"/>
      <c r="P18" s="26"/>
      <c r="Q18" s="26"/>
      <c r="R18" s="26"/>
      <c r="S18" s="36">
        <v>167</v>
      </c>
      <c r="T18" s="36">
        <v>40</v>
      </c>
      <c r="U18" s="26"/>
      <c r="V18" s="36"/>
      <c r="W18" s="26">
        <v>20</v>
      </c>
      <c r="X18" s="26"/>
      <c r="Y18" s="26"/>
      <c r="Z18" s="26"/>
      <c r="AA18" s="26">
        <v>1</v>
      </c>
      <c r="AB18" s="26"/>
      <c r="AC18" s="26"/>
      <c r="AD18" s="26"/>
      <c r="AE18" s="26"/>
      <c r="AF18" s="26"/>
      <c r="AG18" s="26"/>
      <c r="AH18" s="78"/>
      <c r="AI18" s="81">
        <v>500</v>
      </c>
    </row>
    <row r="19" spans="1:35" ht="12.75" x14ac:dyDescent="0.2">
      <c r="A19" s="254" t="s">
        <v>252</v>
      </c>
      <c r="B19" s="255"/>
      <c r="C19" s="256"/>
      <c r="D19" s="48"/>
      <c r="E19" s="26"/>
      <c r="F19" s="26"/>
      <c r="G19" s="26">
        <v>5</v>
      </c>
      <c r="H19" s="26"/>
      <c r="I19" s="26"/>
      <c r="J19" s="26">
        <v>6</v>
      </c>
      <c r="K19" s="26"/>
      <c r="L19" s="26"/>
      <c r="M19" s="26"/>
      <c r="N19" s="26"/>
      <c r="O19" s="26">
        <v>25</v>
      </c>
      <c r="P19" s="26"/>
      <c r="Q19" s="26"/>
      <c r="R19" s="26"/>
      <c r="S19" s="36"/>
      <c r="T19" s="26"/>
      <c r="U19" s="26"/>
      <c r="V19" s="26"/>
      <c r="W19" s="26"/>
      <c r="X19" s="26"/>
      <c r="Y19" s="26"/>
      <c r="Z19" s="26"/>
      <c r="AA19" s="26">
        <v>1</v>
      </c>
      <c r="AB19" s="26"/>
      <c r="AC19" s="26"/>
      <c r="AD19" s="26"/>
      <c r="AE19" s="26"/>
      <c r="AF19" s="26"/>
      <c r="AG19" s="26"/>
      <c r="AH19" s="78"/>
      <c r="AI19" s="81">
        <v>195</v>
      </c>
    </row>
    <row r="20" spans="1:35" ht="12.75" x14ac:dyDescent="0.2">
      <c r="A20" s="238" t="s">
        <v>253</v>
      </c>
      <c r="B20" s="238"/>
      <c r="C20" s="238"/>
      <c r="D20" s="26"/>
      <c r="E20" s="26"/>
      <c r="F20" s="26"/>
      <c r="G20" s="26">
        <v>5</v>
      </c>
      <c r="H20" s="26"/>
      <c r="I20" s="26"/>
      <c r="J20" s="26">
        <v>4.8</v>
      </c>
      <c r="K20" s="26"/>
      <c r="L20" s="26"/>
      <c r="M20" s="26"/>
      <c r="N20" s="26">
        <v>100</v>
      </c>
      <c r="O20" s="26"/>
      <c r="P20" s="26"/>
      <c r="Q20" s="76">
        <v>0.25</v>
      </c>
      <c r="R20" s="26"/>
      <c r="S20" s="26"/>
      <c r="T20" s="26"/>
      <c r="U20" s="26"/>
      <c r="V20" s="26"/>
      <c r="W20" s="26"/>
      <c r="X20" s="26">
        <v>5</v>
      </c>
      <c r="Y20" s="26"/>
      <c r="Z20" s="26"/>
      <c r="AA20" s="26">
        <v>1</v>
      </c>
      <c r="AB20" s="26"/>
      <c r="AC20" s="26"/>
      <c r="AD20" s="26"/>
      <c r="AE20" s="26"/>
      <c r="AF20" s="26"/>
      <c r="AG20" s="26"/>
      <c r="AH20" s="78"/>
      <c r="AI20" s="81">
        <v>100</v>
      </c>
    </row>
    <row r="21" spans="1:35" ht="12.75" x14ac:dyDescent="0.2">
      <c r="A21" s="179" t="s">
        <v>280</v>
      </c>
      <c r="B21" s="180"/>
      <c r="C21" s="181"/>
      <c r="D21" s="26"/>
      <c r="E21" s="26"/>
      <c r="F21" s="26"/>
      <c r="G21" s="26"/>
      <c r="H21" s="26"/>
      <c r="I21" s="26">
        <v>10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>
        <v>21</v>
      </c>
      <c r="AA21" s="26"/>
      <c r="AB21" s="26"/>
      <c r="AC21" s="26"/>
      <c r="AD21" s="26"/>
      <c r="AE21" s="26"/>
      <c r="AF21" s="26"/>
      <c r="AG21" s="26">
        <v>1</v>
      </c>
      <c r="AH21" s="78"/>
      <c r="AI21" s="81">
        <v>200</v>
      </c>
    </row>
    <row r="22" spans="1:35" x14ac:dyDescent="0.2">
      <c r="A22" s="227"/>
      <c r="B22" s="228"/>
      <c r="C22" s="22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78"/>
      <c r="AI22" s="81"/>
    </row>
    <row r="23" spans="1:35" ht="12" thickBot="1" x14ac:dyDescent="0.25">
      <c r="A23" s="227"/>
      <c r="B23" s="228"/>
      <c r="C23" s="22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78"/>
      <c r="AI23" s="81"/>
    </row>
    <row r="24" spans="1:35" x14ac:dyDescent="0.2">
      <c r="A24" s="229" t="s">
        <v>14</v>
      </c>
      <c r="B24" s="230"/>
      <c r="C24" s="230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80"/>
      <c r="AI24" s="81"/>
    </row>
    <row r="25" spans="1:35" ht="12.75" x14ac:dyDescent="0.2">
      <c r="A25" s="179" t="s">
        <v>129</v>
      </c>
      <c r="B25" s="180"/>
      <c r="C25" s="181"/>
      <c r="D25" s="26">
        <v>5.7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>
        <v>218</v>
      </c>
      <c r="AG25" s="26"/>
      <c r="AH25" s="78"/>
      <c r="AI25" s="81">
        <v>210</v>
      </c>
    </row>
    <row r="26" spans="1:35" ht="13.5" thickBot="1" x14ac:dyDescent="0.25">
      <c r="A26" s="257" t="s">
        <v>254</v>
      </c>
      <c r="B26" s="258"/>
      <c r="C26" s="259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>
        <v>200</v>
      </c>
      <c r="AD26" s="28"/>
      <c r="AE26" s="28"/>
      <c r="AF26" s="28"/>
      <c r="AG26" s="28"/>
      <c r="AH26" s="79"/>
      <c r="AI26" s="81">
        <v>200</v>
      </c>
    </row>
    <row r="27" spans="1:35" x14ac:dyDescent="0.2">
      <c r="A27" s="229" t="s">
        <v>16</v>
      </c>
      <c r="B27" s="230"/>
      <c r="C27" s="230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80"/>
      <c r="AI27" s="81"/>
    </row>
    <row r="28" spans="1:35" ht="12.75" x14ac:dyDescent="0.2">
      <c r="A28" s="254" t="s">
        <v>282</v>
      </c>
      <c r="B28" s="255"/>
      <c r="C28" s="256"/>
      <c r="D28" s="26">
        <v>7.16</v>
      </c>
      <c r="E28" s="26"/>
      <c r="F28" s="26"/>
      <c r="G28" s="26"/>
      <c r="H28" s="26">
        <v>5</v>
      </c>
      <c r="I28" s="26"/>
      <c r="J28" s="26"/>
      <c r="K28" s="26"/>
      <c r="L28" s="26"/>
      <c r="M28" s="26"/>
      <c r="N28" s="42"/>
      <c r="O28" s="26"/>
      <c r="P28" s="26"/>
      <c r="Q28" s="26"/>
      <c r="R28" s="26"/>
      <c r="S28" s="26"/>
      <c r="T28" s="36"/>
      <c r="U28" s="26"/>
      <c r="V28" s="26">
        <v>143</v>
      </c>
      <c r="W28" s="26"/>
      <c r="X28" s="26"/>
      <c r="Y28" s="26"/>
      <c r="Z28" s="26"/>
      <c r="AA28" s="26">
        <v>1</v>
      </c>
      <c r="AB28" s="26"/>
      <c r="AC28" s="26"/>
      <c r="AD28" s="26"/>
      <c r="AE28" s="26"/>
      <c r="AF28" s="26"/>
      <c r="AG28" s="26"/>
      <c r="AH28" s="78"/>
      <c r="AI28" s="81">
        <v>105</v>
      </c>
    </row>
    <row r="29" spans="1:35" ht="12.75" x14ac:dyDescent="0.2">
      <c r="A29" s="179" t="s">
        <v>235</v>
      </c>
      <c r="B29" s="180"/>
      <c r="C29" s="181"/>
      <c r="D29" s="26">
        <v>2.8</v>
      </c>
      <c r="E29" s="26"/>
      <c r="F29" s="26">
        <v>16</v>
      </c>
      <c r="G29" s="26">
        <v>5</v>
      </c>
      <c r="H29" s="26"/>
      <c r="I29" s="26"/>
      <c r="J29" s="26">
        <v>3</v>
      </c>
      <c r="K29" s="26">
        <v>100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>
        <v>1</v>
      </c>
      <c r="AB29" s="26"/>
      <c r="AC29" s="26"/>
      <c r="AD29" s="26"/>
      <c r="AE29" s="26"/>
      <c r="AF29" s="26"/>
      <c r="AG29" s="26"/>
      <c r="AH29" s="78"/>
      <c r="AI29" s="81">
        <v>105</v>
      </c>
    </row>
    <row r="30" spans="1:35" ht="12.75" x14ac:dyDescent="0.2">
      <c r="A30" s="179" t="s">
        <v>17</v>
      </c>
      <c r="B30" s="180"/>
      <c r="C30" s="181"/>
      <c r="D30" s="26">
        <v>11.2</v>
      </c>
      <c r="E30" s="26"/>
      <c r="F30" s="26"/>
      <c r="G30" s="26"/>
      <c r="H30" s="26"/>
      <c r="I30" s="26">
        <v>10</v>
      </c>
      <c r="J30" s="26"/>
      <c r="K30" s="26"/>
      <c r="L30" s="26"/>
      <c r="M30" s="26"/>
      <c r="N30" s="26"/>
      <c r="O30" s="26"/>
      <c r="P30" s="26"/>
      <c r="Q30" s="26"/>
      <c r="R30" s="26" t="s">
        <v>179</v>
      </c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>
        <v>1</v>
      </c>
      <c r="AF30" s="26"/>
      <c r="AG30" s="26"/>
      <c r="AH30" s="78"/>
      <c r="AI30" s="81">
        <v>210</v>
      </c>
    </row>
    <row r="31" spans="1:35" x14ac:dyDescent="0.2">
      <c r="A31" s="260" t="s">
        <v>259</v>
      </c>
      <c r="B31" s="261"/>
      <c r="C31" s="261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78"/>
      <c r="AI31" s="81"/>
    </row>
    <row r="32" spans="1:35" ht="12" thickBot="1" x14ac:dyDescent="0.25">
      <c r="A32" s="262"/>
      <c r="B32" s="263"/>
      <c r="C32" s="263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86"/>
      <c r="AI32" s="81"/>
    </row>
    <row r="33" spans="1:35" x14ac:dyDescent="0.2">
      <c r="A33" s="229" t="s">
        <v>19</v>
      </c>
      <c r="B33" s="230"/>
      <c r="C33" s="230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80"/>
      <c r="AI33" s="81"/>
    </row>
    <row r="34" spans="1:35" ht="13.5" thickBot="1" x14ac:dyDescent="0.25">
      <c r="A34" s="179"/>
      <c r="B34" s="180"/>
      <c r="C34" s="18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86"/>
      <c r="AI34" s="81"/>
    </row>
    <row r="35" spans="1:35" ht="12" thickBot="1" x14ac:dyDescent="0.25">
      <c r="A35" s="225" t="s">
        <v>85</v>
      </c>
      <c r="B35" s="226"/>
      <c r="C35" s="226"/>
      <c r="D35" s="32"/>
      <c r="E35" s="33">
        <f t="shared" ref="E35:AH35" si="0">SUM(E8:E34)</f>
        <v>0</v>
      </c>
      <c r="F35" s="33">
        <f t="shared" si="0"/>
        <v>200</v>
      </c>
      <c r="G35" s="33">
        <f t="shared" si="0"/>
        <v>25</v>
      </c>
      <c r="H35" s="33">
        <f t="shared" si="0"/>
        <v>5</v>
      </c>
      <c r="I35" s="33">
        <f t="shared" si="0"/>
        <v>35</v>
      </c>
      <c r="J35" s="33">
        <f t="shared" si="0"/>
        <v>38.799999999999997</v>
      </c>
      <c r="K35" s="33">
        <f t="shared" si="0"/>
        <v>100</v>
      </c>
      <c r="L35" s="33">
        <f t="shared" si="0"/>
        <v>27</v>
      </c>
      <c r="M35" s="33">
        <f t="shared" si="0"/>
        <v>40</v>
      </c>
      <c r="N35" s="33">
        <f t="shared" si="0"/>
        <v>100</v>
      </c>
      <c r="O35" s="33">
        <f t="shared" si="0"/>
        <v>25</v>
      </c>
      <c r="P35" s="33">
        <f t="shared" si="0"/>
        <v>0</v>
      </c>
      <c r="Q35" s="33">
        <f t="shared" si="0"/>
        <v>0.25</v>
      </c>
      <c r="R35" s="33">
        <f t="shared" si="0"/>
        <v>0</v>
      </c>
      <c r="S35" s="33">
        <f t="shared" si="0"/>
        <v>167</v>
      </c>
      <c r="T35" s="33">
        <f t="shared" si="0"/>
        <v>40</v>
      </c>
      <c r="U35" s="33">
        <f t="shared" si="0"/>
        <v>0</v>
      </c>
      <c r="V35" s="33">
        <f t="shared" si="0"/>
        <v>143</v>
      </c>
      <c r="W35" s="33">
        <f t="shared" si="0"/>
        <v>20</v>
      </c>
      <c r="X35" s="33">
        <f t="shared" si="0"/>
        <v>5</v>
      </c>
      <c r="Y35" s="33">
        <f t="shared" si="0"/>
        <v>0</v>
      </c>
      <c r="Z35" s="33">
        <f t="shared" si="0"/>
        <v>21</v>
      </c>
      <c r="AA35" s="33">
        <f t="shared" si="0"/>
        <v>6</v>
      </c>
      <c r="AB35" s="33">
        <f t="shared" si="0"/>
        <v>0</v>
      </c>
      <c r="AC35" s="33">
        <f t="shared" si="0"/>
        <v>200</v>
      </c>
      <c r="AD35" s="33">
        <f t="shared" si="0"/>
        <v>0</v>
      </c>
      <c r="AE35" s="33">
        <f t="shared" si="0"/>
        <v>2</v>
      </c>
      <c r="AF35" s="33">
        <f t="shared" si="0"/>
        <v>218</v>
      </c>
      <c r="AG35" s="33">
        <f t="shared" si="0"/>
        <v>1</v>
      </c>
      <c r="AH35" s="33">
        <f t="shared" si="0"/>
        <v>9</v>
      </c>
      <c r="AI35" s="87"/>
    </row>
    <row r="36" spans="1:35" x14ac:dyDescent="0.2">
      <c r="Q36" s="132"/>
    </row>
    <row r="37" spans="1:35" x14ac:dyDescent="0.2">
      <c r="Q37" s="132"/>
    </row>
    <row r="38" spans="1:35" x14ac:dyDescent="0.2">
      <c r="Q38" s="35">
        <v>0.25</v>
      </c>
    </row>
  </sheetData>
  <mergeCells count="63"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  <mergeCell ref="A10:C10"/>
    <mergeCell ref="AD2:AD6"/>
    <mergeCell ref="L2:L6"/>
    <mergeCell ref="M2:M6"/>
    <mergeCell ref="N2:N6"/>
    <mergeCell ref="O2:O6"/>
    <mergeCell ref="P2:P6"/>
    <mergeCell ref="A7:C7"/>
    <mergeCell ref="A8:C8"/>
    <mergeCell ref="A9:C9"/>
    <mergeCell ref="Q2:Q6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20:C2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9:C29"/>
    <mergeCell ref="A21:C21"/>
    <mergeCell ref="A22:C22"/>
    <mergeCell ref="A23:C23"/>
    <mergeCell ref="A24:C24"/>
    <mergeCell ref="A25:C25"/>
    <mergeCell ref="A26:C26"/>
    <mergeCell ref="A27:C27"/>
    <mergeCell ref="A28:C28"/>
    <mergeCell ref="A34:C34"/>
    <mergeCell ref="A35:C35"/>
    <mergeCell ref="A30:C30"/>
    <mergeCell ref="A31:C31"/>
    <mergeCell ref="A32:C32"/>
    <mergeCell ref="A33:C33"/>
  </mergeCells>
  <pageMargins left="0.5833333333333333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view="pageLayout" topLeftCell="A7" zoomScaleNormal="100" workbookViewId="0">
      <selection activeCell="R28" sqref="R28"/>
    </sheetView>
  </sheetViews>
  <sheetFormatPr defaultColWidth="9.140625" defaultRowHeight="11.25" x14ac:dyDescent="0.2"/>
  <cols>
    <col min="1" max="3" width="9.140625" style="35" customWidth="1"/>
    <col min="4" max="4" width="4.85546875" style="35" customWidth="1"/>
    <col min="5" max="5" width="3.5703125" style="35" customWidth="1"/>
    <col min="6" max="6" width="3.7109375" style="35" customWidth="1"/>
    <col min="7" max="9" width="3" style="35" customWidth="1"/>
    <col min="10" max="10" width="3.42578125" style="35" customWidth="1"/>
    <col min="11" max="11" width="3.85546875" style="35" customWidth="1"/>
    <col min="12" max="12" width="3" style="35" customWidth="1"/>
    <col min="13" max="13" width="3.5703125" style="35" customWidth="1"/>
    <col min="14" max="16" width="3" style="35" customWidth="1"/>
    <col min="17" max="17" width="3.28515625" style="35" customWidth="1"/>
    <col min="18" max="19" width="3.42578125" style="35" customWidth="1"/>
    <col min="20" max="20" width="3.140625" style="35" customWidth="1"/>
    <col min="21" max="21" width="3" style="35" customWidth="1"/>
    <col min="22" max="22" width="1.28515625" style="35" customWidth="1"/>
    <col min="23" max="23" width="3" style="35" customWidth="1"/>
    <col min="24" max="24" width="2.28515625" style="35" customWidth="1"/>
    <col min="25" max="25" width="2.7109375" style="35" customWidth="1"/>
    <col min="26" max="26" width="3.140625" style="35" customWidth="1"/>
    <col min="27" max="27" width="3.42578125" style="35" customWidth="1"/>
    <col min="28" max="28" width="2.5703125" style="35" customWidth="1"/>
    <col min="29" max="29" width="3" style="35" customWidth="1"/>
    <col min="30" max="30" width="3.7109375" style="35" customWidth="1"/>
    <col min="31" max="31" width="2.42578125" style="35" customWidth="1"/>
    <col min="32" max="32" width="3.28515625" style="35" customWidth="1"/>
    <col min="33" max="33" width="1.85546875" style="35" customWidth="1"/>
    <col min="34" max="34" width="3.5703125" style="35" customWidth="1"/>
    <col min="35" max="35" width="2.140625" style="35" customWidth="1"/>
    <col min="36" max="36" width="6.28515625" style="35" customWidth="1"/>
    <col min="37" max="16384" width="9.140625" style="35"/>
  </cols>
  <sheetData>
    <row r="1" spans="1:36" ht="12.75" customHeight="1" x14ac:dyDescent="0.2">
      <c r="A1" s="247" t="s">
        <v>248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</row>
    <row r="2" spans="1:36" ht="11.25" customHeight="1" x14ac:dyDescent="0.2">
      <c r="A2" s="248" t="s">
        <v>79</v>
      </c>
      <c r="B2" s="248"/>
      <c r="C2" s="248"/>
      <c r="D2" s="239" t="s">
        <v>80</v>
      </c>
      <c r="E2" s="239" t="s">
        <v>12</v>
      </c>
      <c r="F2" s="239" t="s">
        <v>37</v>
      </c>
      <c r="G2" s="239" t="s">
        <v>81</v>
      </c>
      <c r="H2" s="239" t="s">
        <v>82</v>
      </c>
      <c r="I2" s="239" t="s">
        <v>57</v>
      </c>
      <c r="J2" s="239" t="s">
        <v>117</v>
      </c>
      <c r="K2" s="239" t="s">
        <v>93</v>
      </c>
      <c r="L2" s="239" t="s">
        <v>100</v>
      </c>
      <c r="M2" s="239" t="s">
        <v>96</v>
      </c>
      <c r="N2" s="239" t="s">
        <v>113</v>
      </c>
      <c r="O2" s="239" t="s">
        <v>103</v>
      </c>
      <c r="P2" s="239" t="s">
        <v>114</v>
      </c>
      <c r="Q2" s="239" t="s">
        <v>286</v>
      </c>
      <c r="R2" s="239" t="s">
        <v>89</v>
      </c>
      <c r="S2" s="239" t="s">
        <v>90</v>
      </c>
      <c r="T2" s="239" t="s">
        <v>104</v>
      </c>
      <c r="U2" s="239" t="s">
        <v>92</v>
      </c>
      <c r="V2" s="239"/>
      <c r="W2" s="239" t="s">
        <v>188</v>
      </c>
      <c r="X2" s="239" t="s">
        <v>108</v>
      </c>
      <c r="Y2" s="239" t="s">
        <v>121</v>
      </c>
      <c r="Z2" s="239" t="s">
        <v>118</v>
      </c>
      <c r="AA2" s="239" t="s">
        <v>234</v>
      </c>
      <c r="AB2" s="239" t="s">
        <v>187</v>
      </c>
      <c r="AC2" s="239" t="s">
        <v>105</v>
      </c>
      <c r="AD2" s="239" t="s">
        <v>254</v>
      </c>
      <c r="AE2" s="239" t="s">
        <v>99</v>
      </c>
      <c r="AF2" s="239" t="s">
        <v>95</v>
      </c>
      <c r="AG2" s="239"/>
      <c r="AH2" s="244" t="s">
        <v>120</v>
      </c>
      <c r="AI2" s="239" t="s">
        <v>101</v>
      </c>
      <c r="AJ2" s="239" t="s">
        <v>83</v>
      </c>
    </row>
    <row r="3" spans="1:36" ht="11.25" customHeight="1" x14ac:dyDescent="0.2">
      <c r="A3" s="248"/>
      <c r="B3" s="248"/>
      <c r="C3" s="248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45"/>
      <c r="AI3" s="239"/>
      <c r="AJ3" s="239"/>
    </row>
    <row r="4" spans="1:36" ht="11.25" customHeight="1" x14ac:dyDescent="0.2">
      <c r="A4" s="248"/>
      <c r="B4" s="248"/>
      <c r="C4" s="248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45"/>
      <c r="AI4" s="239"/>
      <c r="AJ4" s="239"/>
    </row>
    <row r="5" spans="1:36" ht="11.25" customHeight="1" x14ac:dyDescent="0.2">
      <c r="A5" s="248"/>
      <c r="B5" s="248"/>
      <c r="C5" s="248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45"/>
      <c r="AI5" s="239"/>
      <c r="AJ5" s="239"/>
    </row>
    <row r="6" spans="1:36" ht="11.25" customHeight="1" thickBot="1" x14ac:dyDescent="0.25">
      <c r="A6" s="249"/>
      <c r="B6" s="249"/>
      <c r="C6" s="249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6"/>
      <c r="AI6" s="240"/>
      <c r="AJ6" s="240"/>
    </row>
    <row r="7" spans="1:36" x14ac:dyDescent="0.2">
      <c r="A7" s="229" t="s">
        <v>9</v>
      </c>
      <c r="B7" s="230"/>
      <c r="C7" s="230"/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24">
        <v>17</v>
      </c>
      <c r="U7" s="24">
        <v>18</v>
      </c>
      <c r="V7" s="24">
        <v>19</v>
      </c>
      <c r="W7" s="24">
        <v>20</v>
      </c>
      <c r="X7" s="24">
        <v>21</v>
      </c>
      <c r="Y7" s="24">
        <v>22</v>
      </c>
      <c r="Z7" s="24">
        <v>23</v>
      </c>
      <c r="AA7" s="24">
        <v>24</v>
      </c>
      <c r="AB7" s="24">
        <v>25</v>
      </c>
      <c r="AC7" s="24">
        <v>26</v>
      </c>
      <c r="AD7" s="24">
        <v>27</v>
      </c>
      <c r="AE7" s="24">
        <v>28</v>
      </c>
      <c r="AF7" s="24">
        <v>29</v>
      </c>
      <c r="AG7" s="24">
        <v>30</v>
      </c>
      <c r="AH7" s="24"/>
      <c r="AI7" s="24">
        <v>31</v>
      </c>
      <c r="AJ7" s="84">
        <v>32</v>
      </c>
    </row>
    <row r="8" spans="1:36" ht="12.75" customHeight="1" x14ac:dyDescent="0.2">
      <c r="A8" s="241" t="s">
        <v>284</v>
      </c>
      <c r="B8" s="242"/>
      <c r="C8" s="243"/>
      <c r="D8" s="26" t="s">
        <v>184</v>
      </c>
      <c r="E8" s="26"/>
      <c r="F8" s="26"/>
      <c r="G8" s="26">
        <v>5</v>
      </c>
      <c r="H8" s="26"/>
      <c r="I8" s="26">
        <v>5</v>
      </c>
      <c r="J8" s="26">
        <v>12</v>
      </c>
      <c r="K8" s="26"/>
      <c r="L8" s="26"/>
      <c r="M8" s="26"/>
      <c r="N8" s="26"/>
      <c r="O8" s="26">
        <v>30</v>
      </c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>
        <v>9</v>
      </c>
      <c r="AC8" s="26"/>
      <c r="AD8" s="26"/>
      <c r="AE8" s="26"/>
      <c r="AF8" s="26"/>
      <c r="AG8" s="26"/>
      <c r="AH8" s="26"/>
      <c r="AI8" s="78">
        <v>1</v>
      </c>
      <c r="AJ8" s="81">
        <v>195</v>
      </c>
    </row>
    <row r="9" spans="1:36" ht="12.75" x14ac:dyDescent="0.2">
      <c r="A9" s="174" t="s">
        <v>161</v>
      </c>
      <c r="B9" s="174"/>
      <c r="C9" s="174"/>
      <c r="D9" s="37" t="s">
        <v>160</v>
      </c>
      <c r="E9" s="26"/>
      <c r="F9" s="26"/>
      <c r="G9" s="26">
        <v>2</v>
      </c>
      <c r="H9" s="26"/>
      <c r="I9" s="26"/>
      <c r="J9" s="26">
        <v>4</v>
      </c>
      <c r="K9" s="26">
        <v>1</v>
      </c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78">
        <v>1</v>
      </c>
      <c r="AJ9" s="81">
        <v>60</v>
      </c>
    </row>
    <row r="10" spans="1:36" ht="12.75" x14ac:dyDescent="0.2">
      <c r="A10" s="174" t="s">
        <v>245</v>
      </c>
      <c r="B10" s="174"/>
      <c r="C10" s="174"/>
      <c r="D10" s="26" t="s">
        <v>189</v>
      </c>
      <c r="E10" s="26"/>
      <c r="F10" s="26"/>
      <c r="G10" s="26"/>
      <c r="H10" s="26"/>
      <c r="I10" s="48">
        <v>10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>
        <v>1</v>
      </c>
      <c r="AF10" s="26"/>
      <c r="AG10" s="26"/>
      <c r="AH10" s="26"/>
      <c r="AI10" s="78"/>
      <c r="AJ10" s="81">
        <v>210</v>
      </c>
    </row>
    <row r="11" spans="1:36" ht="13.5" thickBot="1" x14ac:dyDescent="0.25">
      <c r="A11" s="179"/>
      <c r="B11" s="180"/>
      <c r="C11" s="181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78"/>
      <c r="AJ11" s="81"/>
    </row>
    <row r="12" spans="1:36" x14ac:dyDescent="0.2">
      <c r="A12" s="229" t="s">
        <v>84</v>
      </c>
      <c r="B12" s="230"/>
      <c r="C12" s="230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80"/>
      <c r="AJ12" s="81"/>
    </row>
    <row r="13" spans="1:36" ht="12.75" x14ac:dyDescent="0.2">
      <c r="A13" s="174" t="s">
        <v>106</v>
      </c>
      <c r="B13" s="174"/>
      <c r="C13" s="174"/>
      <c r="D13" s="26" t="s">
        <v>74</v>
      </c>
      <c r="E13" s="26"/>
      <c r="F13" s="26">
        <v>200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78"/>
      <c r="AJ13" s="81">
        <v>200</v>
      </c>
    </row>
    <row r="14" spans="1:36" ht="13.5" thickBot="1" x14ac:dyDescent="0.25">
      <c r="A14" s="174" t="s">
        <v>12</v>
      </c>
      <c r="B14" s="174"/>
      <c r="C14" s="174"/>
      <c r="D14" s="45" t="s">
        <v>181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79"/>
      <c r="AJ14" s="81"/>
    </row>
    <row r="15" spans="1:36" x14ac:dyDescent="0.2">
      <c r="A15" s="229" t="s">
        <v>11</v>
      </c>
      <c r="B15" s="230"/>
      <c r="C15" s="230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80"/>
      <c r="AJ15" s="81"/>
    </row>
    <row r="16" spans="1:36" ht="12.75" x14ac:dyDescent="0.2">
      <c r="A16" s="174" t="s">
        <v>119</v>
      </c>
      <c r="B16" s="174"/>
      <c r="C16" s="174"/>
      <c r="D16" s="48">
        <v>1.1299999999999999</v>
      </c>
      <c r="E16" s="26"/>
      <c r="F16" s="26"/>
      <c r="G16" s="26"/>
      <c r="H16" s="26">
        <v>5</v>
      </c>
      <c r="I16" s="26"/>
      <c r="J16" s="26"/>
      <c r="K16" s="26"/>
      <c r="L16" s="26">
        <v>10</v>
      </c>
      <c r="M16" s="26"/>
      <c r="N16" s="26">
        <v>20</v>
      </c>
      <c r="O16" s="26"/>
      <c r="P16" s="26"/>
      <c r="Q16" s="26"/>
      <c r="R16" s="48">
        <v>175</v>
      </c>
      <c r="S16" s="48"/>
      <c r="T16" s="48">
        <v>20</v>
      </c>
      <c r="U16" s="36">
        <v>10</v>
      </c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78">
        <v>1</v>
      </c>
      <c r="AJ16" s="81">
        <v>510</v>
      </c>
    </row>
    <row r="17" spans="1:36" ht="12.75" x14ac:dyDescent="0.2">
      <c r="A17" s="238" t="s">
        <v>256</v>
      </c>
      <c r="B17" s="238"/>
      <c r="C17" s="238"/>
      <c r="D17" s="42"/>
      <c r="E17" s="26"/>
      <c r="F17" s="26"/>
      <c r="G17" s="26">
        <v>5</v>
      </c>
      <c r="H17" s="36">
        <v>2</v>
      </c>
      <c r="I17" s="26"/>
      <c r="J17" s="26">
        <v>5</v>
      </c>
      <c r="K17" s="26">
        <v>0.25</v>
      </c>
      <c r="L17" s="26"/>
      <c r="M17" s="26"/>
      <c r="N17" s="26"/>
      <c r="O17" s="26"/>
      <c r="P17" s="26"/>
      <c r="Q17" s="26"/>
      <c r="R17" s="26"/>
      <c r="S17" s="26"/>
      <c r="T17" s="3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78">
        <v>1</v>
      </c>
      <c r="AJ17" s="81">
        <v>85</v>
      </c>
    </row>
    <row r="18" spans="1:36" ht="12.75" customHeight="1" x14ac:dyDescent="0.2">
      <c r="A18" s="179" t="s">
        <v>230</v>
      </c>
      <c r="B18" s="180"/>
      <c r="C18" s="181"/>
      <c r="D18" s="26" t="s">
        <v>231</v>
      </c>
      <c r="E18" s="26"/>
      <c r="F18" s="26"/>
      <c r="G18" s="26"/>
      <c r="H18" s="26"/>
      <c r="I18" s="26">
        <v>10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>
        <v>1</v>
      </c>
      <c r="Z18" s="26"/>
      <c r="AA18" s="26"/>
      <c r="AB18" s="26"/>
      <c r="AC18" s="26">
        <v>21</v>
      </c>
      <c r="AD18" s="26"/>
      <c r="AE18" s="26"/>
      <c r="AF18" s="26"/>
      <c r="AG18" s="26"/>
      <c r="AH18" s="26"/>
      <c r="AI18" s="78"/>
      <c r="AJ18" s="81">
        <v>200</v>
      </c>
    </row>
    <row r="19" spans="1:36" ht="13.5" thickBot="1" x14ac:dyDescent="0.25">
      <c r="A19" s="264" t="s">
        <v>260</v>
      </c>
      <c r="B19" s="265"/>
      <c r="C19" s="266"/>
      <c r="D19" s="41"/>
      <c r="E19" s="26"/>
      <c r="F19" s="26"/>
      <c r="G19" s="48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78"/>
      <c r="AJ19" s="81"/>
    </row>
    <row r="20" spans="1:36" x14ac:dyDescent="0.2">
      <c r="A20" s="229" t="s">
        <v>14</v>
      </c>
      <c r="B20" s="230"/>
      <c r="C20" s="230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80"/>
      <c r="AJ20" s="81"/>
    </row>
    <row r="21" spans="1:36" ht="12.75" x14ac:dyDescent="0.2">
      <c r="A21" s="179" t="s">
        <v>116</v>
      </c>
      <c r="B21" s="180"/>
      <c r="C21" s="181"/>
      <c r="D21" s="26">
        <v>5.6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>
        <v>218</v>
      </c>
      <c r="AI21" s="78"/>
      <c r="AJ21" s="81">
        <v>210</v>
      </c>
    </row>
    <row r="22" spans="1:36" ht="13.5" thickBot="1" x14ac:dyDescent="0.25">
      <c r="A22" s="233" t="s">
        <v>254</v>
      </c>
      <c r="B22" s="234"/>
      <c r="C22" s="234"/>
      <c r="D22" s="28">
        <v>10.199999999999999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>
        <v>200</v>
      </c>
      <c r="AE22" s="28"/>
      <c r="AF22" s="28"/>
      <c r="AG22" s="28"/>
      <c r="AH22" s="28"/>
      <c r="AI22" s="79"/>
      <c r="AJ22" s="81">
        <v>200</v>
      </c>
    </row>
    <row r="23" spans="1:36" x14ac:dyDescent="0.2">
      <c r="A23" s="229" t="s">
        <v>16</v>
      </c>
      <c r="B23" s="230"/>
      <c r="C23" s="230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80"/>
      <c r="AJ23" s="81"/>
    </row>
    <row r="24" spans="1:36" ht="12.75" customHeight="1" x14ac:dyDescent="0.2">
      <c r="A24" s="254" t="s">
        <v>285</v>
      </c>
      <c r="B24" s="255"/>
      <c r="C24" s="256"/>
      <c r="D24" s="26">
        <v>7.38</v>
      </c>
      <c r="E24" s="26"/>
      <c r="F24" s="26"/>
      <c r="G24" s="26">
        <v>5</v>
      </c>
      <c r="H24" s="48"/>
      <c r="I24" s="26"/>
      <c r="J24" s="26">
        <v>5</v>
      </c>
      <c r="K24" s="26"/>
      <c r="L24" s="26"/>
      <c r="M24" s="26"/>
      <c r="N24" s="42"/>
      <c r="O24" s="26"/>
      <c r="P24" s="26"/>
      <c r="Q24" s="26"/>
      <c r="R24" s="36">
        <v>218</v>
      </c>
      <c r="S24" s="26"/>
      <c r="T24" s="26"/>
      <c r="U24" s="26"/>
      <c r="V24" s="26"/>
      <c r="W24" s="26"/>
      <c r="X24" s="26"/>
      <c r="Y24" s="26"/>
      <c r="Z24" s="26"/>
      <c r="AA24" s="49"/>
      <c r="AB24" s="49"/>
      <c r="AC24" s="49"/>
      <c r="AD24" s="49"/>
      <c r="AE24" s="26"/>
      <c r="AF24" s="26"/>
      <c r="AG24" s="26"/>
      <c r="AH24" s="26"/>
      <c r="AI24" s="78">
        <v>1</v>
      </c>
      <c r="AJ24" s="81">
        <v>150</v>
      </c>
    </row>
    <row r="25" spans="1:36" ht="12.75" x14ac:dyDescent="0.2">
      <c r="A25" s="254" t="s">
        <v>262</v>
      </c>
      <c r="B25" s="255"/>
      <c r="C25" s="256"/>
      <c r="D25" s="42" t="s">
        <v>233</v>
      </c>
      <c r="E25" s="46"/>
      <c r="F25" s="26"/>
      <c r="G25" s="26">
        <v>2</v>
      </c>
      <c r="H25" s="26"/>
      <c r="I25" s="26"/>
      <c r="J25" s="26">
        <v>4</v>
      </c>
      <c r="K25" s="76">
        <v>0.5</v>
      </c>
      <c r="L25" s="26"/>
      <c r="M25" s="26"/>
      <c r="N25" s="26"/>
      <c r="O25" s="26"/>
      <c r="P25" s="26"/>
      <c r="Q25" s="26">
        <v>130</v>
      </c>
      <c r="R25" s="26"/>
      <c r="S25" s="26"/>
      <c r="T25" s="26"/>
      <c r="U25" s="36"/>
      <c r="V25" s="26"/>
      <c r="W25" s="26"/>
      <c r="X25" s="26">
        <v>5</v>
      </c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78">
        <v>1</v>
      </c>
      <c r="AJ25" s="81">
        <v>100</v>
      </c>
    </row>
    <row r="26" spans="1:36" ht="12.75" x14ac:dyDescent="0.2">
      <c r="A26" s="179" t="s">
        <v>17</v>
      </c>
      <c r="B26" s="180"/>
      <c r="C26" s="181"/>
      <c r="D26" s="26">
        <v>11.2</v>
      </c>
      <c r="E26" s="46"/>
      <c r="F26" s="26"/>
      <c r="G26" s="26"/>
      <c r="H26" s="26"/>
      <c r="I26" s="26">
        <v>10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>
        <v>1</v>
      </c>
      <c r="AF26" s="26"/>
      <c r="AG26" s="26"/>
      <c r="AH26" s="26"/>
      <c r="AI26" s="78"/>
      <c r="AJ26" s="81">
        <v>210</v>
      </c>
    </row>
    <row r="27" spans="1:36" x14ac:dyDescent="0.2">
      <c r="A27" s="227" t="s">
        <v>261</v>
      </c>
      <c r="B27" s="228"/>
      <c r="C27" s="228"/>
      <c r="D27" s="26"/>
      <c r="E27" s="4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78"/>
      <c r="AJ27" s="81"/>
    </row>
    <row r="28" spans="1:36" ht="12" thickBot="1" x14ac:dyDescent="0.25">
      <c r="A28" s="227" t="s">
        <v>262</v>
      </c>
      <c r="B28" s="228"/>
      <c r="C28" s="228"/>
      <c r="D28" s="26"/>
      <c r="E28" s="4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78"/>
      <c r="AJ28" s="81"/>
    </row>
    <row r="29" spans="1:36" x14ac:dyDescent="0.2">
      <c r="A29" s="229" t="s">
        <v>19</v>
      </c>
      <c r="B29" s="230"/>
      <c r="C29" s="230"/>
      <c r="D29" s="29"/>
      <c r="E29" s="47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80"/>
      <c r="AJ29" s="81"/>
    </row>
    <row r="30" spans="1:36" ht="13.5" thickBot="1" x14ac:dyDescent="0.25">
      <c r="A30" s="179"/>
      <c r="B30" s="180"/>
      <c r="C30" s="18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86"/>
      <c r="AJ30" s="81"/>
    </row>
    <row r="31" spans="1:36" ht="12" thickBot="1" x14ac:dyDescent="0.25">
      <c r="A31" s="225" t="s">
        <v>85</v>
      </c>
      <c r="B31" s="226"/>
      <c r="C31" s="226"/>
      <c r="D31" s="32"/>
      <c r="E31" s="33">
        <f t="shared" ref="E31:AG31" si="0">SUM(E8:E30)</f>
        <v>0</v>
      </c>
      <c r="F31" s="33">
        <f t="shared" si="0"/>
        <v>200</v>
      </c>
      <c r="G31" s="33">
        <f t="shared" si="0"/>
        <v>19</v>
      </c>
      <c r="H31" s="33">
        <f t="shared" si="0"/>
        <v>7</v>
      </c>
      <c r="I31" s="33">
        <f t="shared" si="0"/>
        <v>35</v>
      </c>
      <c r="J31" s="33">
        <f t="shared" si="0"/>
        <v>30</v>
      </c>
      <c r="K31" s="33">
        <f t="shared" si="0"/>
        <v>1.75</v>
      </c>
      <c r="L31" s="33">
        <f t="shared" si="0"/>
        <v>10</v>
      </c>
      <c r="M31" s="33">
        <f t="shared" si="0"/>
        <v>0</v>
      </c>
      <c r="N31" s="33">
        <f t="shared" si="0"/>
        <v>20</v>
      </c>
      <c r="O31" s="33">
        <f t="shared" si="0"/>
        <v>30</v>
      </c>
      <c r="P31" s="33">
        <f t="shared" si="0"/>
        <v>0</v>
      </c>
      <c r="Q31" s="33">
        <f t="shared" si="0"/>
        <v>130</v>
      </c>
      <c r="R31" s="33">
        <f t="shared" si="0"/>
        <v>393</v>
      </c>
      <c r="S31" s="33">
        <f t="shared" si="0"/>
        <v>0</v>
      </c>
      <c r="T31" s="33">
        <f t="shared" si="0"/>
        <v>20</v>
      </c>
      <c r="U31" s="33">
        <f t="shared" si="0"/>
        <v>10</v>
      </c>
      <c r="V31" s="33">
        <f t="shared" si="0"/>
        <v>0</v>
      </c>
      <c r="W31" s="33">
        <f t="shared" si="0"/>
        <v>0</v>
      </c>
      <c r="X31" s="33">
        <f t="shared" si="0"/>
        <v>5</v>
      </c>
      <c r="Y31" s="33">
        <f t="shared" si="0"/>
        <v>1</v>
      </c>
      <c r="Z31" s="33">
        <f t="shared" si="0"/>
        <v>0</v>
      </c>
      <c r="AA31" s="33">
        <f t="shared" si="0"/>
        <v>0</v>
      </c>
      <c r="AB31" s="33">
        <f t="shared" si="0"/>
        <v>9</v>
      </c>
      <c r="AC31" s="33">
        <f t="shared" si="0"/>
        <v>21</v>
      </c>
      <c r="AD31" s="33">
        <f t="shared" si="0"/>
        <v>200</v>
      </c>
      <c r="AE31" s="33">
        <f t="shared" si="0"/>
        <v>2</v>
      </c>
      <c r="AF31" s="33">
        <f t="shared" si="0"/>
        <v>0</v>
      </c>
      <c r="AG31" s="33">
        <f t="shared" si="0"/>
        <v>0</v>
      </c>
      <c r="AH31" s="33">
        <v>218</v>
      </c>
      <c r="AI31" s="33">
        <f>SUM(AI8:AI30)</f>
        <v>6</v>
      </c>
      <c r="AJ31" s="87"/>
    </row>
    <row r="33" spans="11:11" x14ac:dyDescent="0.2">
      <c r="K33" s="35">
        <v>0.25</v>
      </c>
    </row>
    <row r="34" spans="11:11" x14ac:dyDescent="0.2">
      <c r="K34" s="35">
        <v>0.5</v>
      </c>
    </row>
  </sheetData>
  <mergeCells count="60">
    <mergeCell ref="A31:C31"/>
    <mergeCell ref="A26:C26"/>
    <mergeCell ref="A27:C27"/>
    <mergeCell ref="A28:C28"/>
    <mergeCell ref="A29:C29"/>
    <mergeCell ref="A13:C13"/>
    <mergeCell ref="A14:C14"/>
    <mergeCell ref="A15:C15"/>
    <mergeCell ref="AH2:AH6"/>
    <mergeCell ref="A30:C30"/>
    <mergeCell ref="A25:C25"/>
    <mergeCell ref="A19:C19"/>
    <mergeCell ref="A21:C21"/>
    <mergeCell ref="A20:C20"/>
    <mergeCell ref="A22:C22"/>
    <mergeCell ref="A23:C23"/>
    <mergeCell ref="A24:C24"/>
    <mergeCell ref="A18:C18"/>
    <mergeCell ref="A16:C16"/>
    <mergeCell ref="A17:C17"/>
    <mergeCell ref="A11:C11"/>
    <mergeCell ref="AD2:AD6"/>
    <mergeCell ref="L2:L6"/>
    <mergeCell ref="M2:M6"/>
    <mergeCell ref="I2:I6"/>
    <mergeCell ref="J2:J6"/>
    <mergeCell ref="K2:K6"/>
    <mergeCell ref="W2:W6"/>
    <mergeCell ref="A12:C12"/>
    <mergeCell ref="AA2:AA6"/>
    <mergeCell ref="AB2:AB6"/>
    <mergeCell ref="AC2:AC6"/>
    <mergeCell ref="AF2:AF6"/>
    <mergeCell ref="AE2:AE6"/>
    <mergeCell ref="R2:R6"/>
    <mergeCell ref="S2:S6"/>
    <mergeCell ref="T2:T6"/>
    <mergeCell ref="U2:U6"/>
    <mergeCell ref="V2:V6"/>
    <mergeCell ref="A9:C9"/>
    <mergeCell ref="A10:C10"/>
    <mergeCell ref="Q2:Q6"/>
    <mergeCell ref="A7:C7"/>
    <mergeCell ref="A8:C8"/>
    <mergeCell ref="A1:AJ1"/>
    <mergeCell ref="A2:C6"/>
    <mergeCell ref="D2:D6"/>
    <mergeCell ref="E2:E6"/>
    <mergeCell ref="F2:F6"/>
    <mergeCell ref="G2:G6"/>
    <mergeCell ref="H2:H6"/>
    <mergeCell ref="N2:N6"/>
    <mergeCell ref="O2:O6"/>
    <mergeCell ref="P2:P6"/>
    <mergeCell ref="AI2:AI6"/>
    <mergeCell ref="AJ2:AJ6"/>
    <mergeCell ref="X2:X6"/>
    <mergeCell ref="Y2:Y6"/>
    <mergeCell ref="Z2:Z6"/>
    <mergeCell ref="AG2:AG6"/>
  </mergeCells>
  <pageMargins left="0.32291666666666669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view="pageLayout" topLeftCell="A5" zoomScaleNormal="100" workbookViewId="0">
      <selection activeCell="AD26" sqref="AD26"/>
    </sheetView>
  </sheetViews>
  <sheetFormatPr defaultColWidth="9.140625" defaultRowHeight="11.25" x14ac:dyDescent="0.2"/>
  <cols>
    <col min="1" max="2" width="9.140625" style="35" customWidth="1"/>
    <col min="3" max="3" width="7.42578125" style="35" customWidth="1"/>
    <col min="4" max="4" width="5.5703125" style="35" customWidth="1"/>
    <col min="5" max="6" width="3.5703125" style="35" customWidth="1"/>
    <col min="7" max="9" width="3" style="35" customWidth="1"/>
    <col min="10" max="10" width="3.85546875" style="35" customWidth="1"/>
    <col min="11" max="11" width="4.5703125" style="35" customWidth="1"/>
    <col min="12" max="13" width="3" style="35" customWidth="1"/>
    <col min="14" max="14" width="1.28515625" style="35" customWidth="1"/>
    <col min="15" max="15" width="3.28515625" style="35" customWidth="1"/>
    <col min="16" max="16" width="4.28515625" style="35" customWidth="1"/>
    <col min="17" max="17" width="3.5703125" style="35" customWidth="1"/>
    <col min="18" max="18" width="3.7109375" style="35" customWidth="1"/>
    <col min="19" max="19" width="3.42578125" style="35" customWidth="1"/>
    <col min="20" max="20" width="3" style="35" customWidth="1"/>
    <col min="21" max="21" width="3.7109375" style="35" customWidth="1"/>
    <col min="22" max="22" width="2.5703125" style="35" customWidth="1"/>
    <col min="23" max="24" width="3" style="35" customWidth="1"/>
    <col min="25" max="25" width="3.5703125" style="35" customWidth="1"/>
    <col min="26" max="28" width="3" style="35" customWidth="1"/>
    <col min="29" max="29" width="3.7109375" style="35" customWidth="1"/>
    <col min="30" max="30" width="3.28515625" style="35" customWidth="1"/>
    <col min="31" max="31" width="2.140625" style="35" customWidth="1"/>
    <col min="32" max="32" width="3.7109375" style="35" customWidth="1"/>
    <col min="33" max="33" width="3.5703125" style="35" customWidth="1"/>
    <col min="34" max="34" width="2.140625" style="35" customWidth="1"/>
    <col min="35" max="35" width="5.7109375" style="35" customWidth="1"/>
    <col min="36" max="16384" width="9.140625" style="35"/>
  </cols>
  <sheetData>
    <row r="1" spans="1:35" ht="15.75" customHeight="1" x14ac:dyDescent="0.2">
      <c r="A1" s="247" t="s">
        <v>287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</row>
    <row r="2" spans="1:35" ht="11.25" customHeight="1" x14ac:dyDescent="0.2">
      <c r="A2" s="248" t="s">
        <v>79</v>
      </c>
      <c r="B2" s="248"/>
      <c r="C2" s="248"/>
      <c r="D2" s="239" t="s">
        <v>80</v>
      </c>
      <c r="E2" s="239" t="s">
        <v>12</v>
      </c>
      <c r="F2" s="239" t="s">
        <v>37</v>
      </c>
      <c r="G2" s="239" t="s">
        <v>81</v>
      </c>
      <c r="H2" s="239" t="s">
        <v>82</v>
      </c>
      <c r="I2" s="239" t="s">
        <v>57</v>
      </c>
      <c r="J2" s="239" t="s">
        <v>86</v>
      </c>
      <c r="K2" s="239" t="s">
        <v>93</v>
      </c>
      <c r="L2" s="239" t="s">
        <v>103</v>
      </c>
      <c r="M2" s="239" t="s">
        <v>102</v>
      </c>
      <c r="N2" s="239"/>
      <c r="O2" s="239" t="s">
        <v>191</v>
      </c>
      <c r="P2" s="239" t="s">
        <v>96</v>
      </c>
      <c r="Q2" s="239" t="s">
        <v>178</v>
      </c>
      <c r="R2" s="239" t="s">
        <v>90</v>
      </c>
      <c r="S2" s="239" t="s">
        <v>104</v>
      </c>
      <c r="T2" s="239" t="s">
        <v>92</v>
      </c>
      <c r="U2" s="239" t="s">
        <v>89</v>
      </c>
      <c r="V2" s="239" t="s">
        <v>190</v>
      </c>
      <c r="W2" s="239" t="s">
        <v>100</v>
      </c>
      <c r="X2" s="239" t="s">
        <v>114</v>
      </c>
      <c r="Y2" s="239"/>
      <c r="Z2" s="239" t="s">
        <v>108</v>
      </c>
      <c r="AA2" s="239" t="s">
        <v>185</v>
      </c>
      <c r="AB2" s="239" t="s">
        <v>95</v>
      </c>
      <c r="AC2" s="239" t="s">
        <v>87</v>
      </c>
      <c r="AD2" s="239" t="s">
        <v>180</v>
      </c>
      <c r="AE2" s="239" t="s">
        <v>99</v>
      </c>
      <c r="AF2" s="239" t="s">
        <v>188</v>
      </c>
      <c r="AG2" s="244" t="s">
        <v>98</v>
      </c>
      <c r="AH2" s="239" t="s">
        <v>101</v>
      </c>
      <c r="AI2" s="239" t="s">
        <v>83</v>
      </c>
    </row>
    <row r="3" spans="1:35" ht="11.25" customHeight="1" x14ac:dyDescent="0.2">
      <c r="A3" s="248"/>
      <c r="B3" s="248"/>
      <c r="C3" s="248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45"/>
      <c r="AH3" s="239"/>
      <c r="AI3" s="239"/>
    </row>
    <row r="4" spans="1:35" ht="11.25" customHeight="1" x14ac:dyDescent="0.2">
      <c r="A4" s="248"/>
      <c r="B4" s="248"/>
      <c r="C4" s="248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45"/>
      <c r="AH4" s="239"/>
      <c r="AI4" s="239"/>
    </row>
    <row r="5" spans="1:35" ht="11.25" customHeight="1" x14ac:dyDescent="0.2">
      <c r="A5" s="248"/>
      <c r="B5" s="248"/>
      <c r="C5" s="248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45"/>
      <c r="AH5" s="239"/>
      <c r="AI5" s="239"/>
    </row>
    <row r="6" spans="1:35" ht="11.25" customHeight="1" thickBot="1" x14ac:dyDescent="0.25">
      <c r="A6" s="249"/>
      <c r="B6" s="249"/>
      <c r="C6" s="249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6"/>
      <c r="AH6" s="240"/>
      <c r="AI6" s="240"/>
    </row>
    <row r="7" spans="1:35" x14ac:dyDescent="0.2">
      <c r="A7" s="229" t="s">
        <v>9</v>
      </c>
      <c r="B7" s="230"/>
      <c r="C7" s="230"/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24">
        <v>17</v>
      </c>
      <c r="U7" s="24">
        <v>18</v>
      </c>
      <c r="V7" s="24">
        <v>19</v>
      </c>
      <c r="W7" s="24">
        <v>20</v>
      </c>
      <c r="X7" s="24">
        <v>21</v>
      </c>
      <c r="Y7" s="24">
        <v>23</v>
      </c>
      <c r="Z7" s="24">
        <v>24</v>
      </c>
      <c r="AA7" s="24">
        <v>25</v>
      </c>
      <c r="AB7" s="24">
        <v>26</v>
      </c>
      <c r="AC7" s="24">
        <v>27</v>
      </c>
      <c r="AD7" s="24">
        <v>28</v>
      </c>
      <c r="AE7" s="24">
        <v>29</v>
      </c>
      <c r="AF7" s="24">
        <v>30</v>
      </c>
      <c r="AG7" s="24">
        <v>31</v>
      </c>
      <c r="AH7" s="24">
        <v>32</v>
      </c>
      <c r="AI7" s="25">
        <v>33</v>
      </c>
    </row>
    <row r="8" spans="1:35" ht="12.75" x14ac:dyDescent="0.2">
      <c r="A8" s="174" t="s">
        <v>167</v>
      </c>
      <c r="B8" s="174"/>
      <c r="C8" s="174"/>
      <c r="D8" s="52" t="s">
        <v>166</v>
      </c>
      <c r="E8" s="26"/>
      <c r="F8" s="26"/>
      <c r="G8" s="26">
        <v>5</v>
      </c>
      <c r="H8" s="26"/>
      <c r="I8" s="26">
        <v>5</v>
      </c>
      <c r="J8" s="26">
        <v>6</v>
      </c>
      <c r="K8" s="26"/>
      <c r="L8" s="26">
        <v>30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>
        <v>9</v>
      </c>
      <c r="AE8" s="26"/>
      <c r="AF8" s="26"/>
      <c r="AG8" s="26"/>
      <c r="AH8" s="78">
        <v>1</v>
      </c>
      <c r="AI8" s="2">
        <v>195</v>
      </c>
    </row>
    <row r="9" spans="1:35" ht="12.75" x14ac:dyDescent="0.2">
      <c r="A9" s="179" t="s">
        <v>17</v>
      </c>
      <c r="B9" s="180"/>
      <c r="C9" s="181"/>
      <c r="D9" s="53">
        <v>11.2</v>
      </c>
      <c r="E9" s="26"/>
      <c r="F9" s="26"/>
      <c r="G9" s="26"/>
      <c r="H9" s="26"/>
      <c r="I9" s="26">
        <v>10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>
        <v>1</v>
      </c>
      <c r="AF9" s="26"/>
      <c r="AG9" s="26"/>
      <c r="AH9" s="78"/>
      <c r="AI9" s="2">
        <v>210</v>
      </c>
    </row>
    <row r="10" spans="1:35" ht="13.5" thickBot="1" x14ac:dyDescent="0.25">
      <c r="A10" s="233" t="s">
        <v>55</v>
      </c>
      <c r="B10" s="234"/>
      <c r="C10" s="234"/>
      <c r="D10" s="28">
        <v>5.17</v>
      </c>
      <c r="E10" s="28"/>
      <c r="F10" s="28"/>
      <c r="G10" s="28"/>
      <c r="H10" s="28"/>
      <c r="I10" s="28"/>
      <c r="J10" s="28"/>
      <c r="K10" s="28"/>
      <c r="L10" s="28"/>
      <c r="M10" s="28">
        <v>27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79"/>
      <c r="AI10" s="81">
        <v>25</v>
      </c>
    </row>
    <row r="11" spans="1:35" x14ac:dyDescent="0.2">
      <c r="A11" s="229" t="s">
        <v>84</v>
      </c>
      <c r="B11" s="230"/>
      <c r="C11" s="230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80"/>
      <c r="AI11" s="81"/>
    </row>
    <row r="12" spans="1:35" ht="12.75" x14ac:dyDescent="0.2">
      <c r="A12" s="174" t="s">
        <v>106</v>
      </c>
      <c r="B12" s="174"/>
      <c r="C12" s="174"/>
      <c r="D12" s="26" t="s">
        <v>74</v>
      </c>
      <c r="E12" s="26"/>
      <c r="F12" s="26">
        <v>200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78"/>
      <c r="AI12" s="4">
        <v>200</v>
      </c>
    </row>
    <row r="13" spans="1:35" ht="13.5" thickBot="1" x14ac:dyDescent="0.25">
      <c r="A13" s="174" t="s">
        <v>12</v>
      </c>
      <c r="B13" s="174"/>
      <c r="C13" s="174"/>
      <c r="D13" s="45" t="s">
        <v>181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79"/>
      <c r="AI13" s="81"/>
    </row>
    <row r="14" spans="1:35" x14ac:dyDescent="0.2">
      <c r="A14" s="229" t="s">
        <v>11</v>
      </c>
      <c r="B14" s="230"/>
      <c r="C14" s="230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80"/>
      <c r="AI14" s="81"/>
    </row>
    <row r="15" spans="1:35" ht="12.75" x14ac:dyDescent="0.2">
      <c r="A15" s="174" t="s">
        <v>288</v>
      </c>
      <c r="B15" s="174"/>
      <c r="C15" s="174"/>
      <c r="D15" s="10" t="s">
        <v>263</v>
      </c>
      <c r="E15" s="26"/>
      <c r="F15" s="26"/>
      <c r="G15" s="26"/>
      <c r="H15" s="26">
        <v>5</v>
      </c>
      <c r="I15" s="26"/>
      <c r="J15" s="26"/>
      <c r="K15" s="26"/>
      <c r="L15" s="26"/>
      <c r="M15" s="26"/>
      <c r="N15" s="26"/>
      <c r="O15" s="26">
        <v>20</v>
      </c>
      <c r="P15" s="26"/>
      <c r="Q15" s="26"/>
      <c r="R15" s="26"/>
      <c r="S15" s="36">
        <v>27</v>
      </c>
      <c r="T15" s="26"/>
      <c r="U15" s="36">
        <v>117</v>
      </c>
      <c r="V15" s="26"/>
      <c r="W15" s="26">
        <v>10</v>
      </c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78">
        <v>1</v>
      </c>
      <c r="AI15" s="2">
        <v>410</v>
      </c>
    </row>
    <row r="16" spans="1:35" ht="12.75" x14ac:dyDescent="0.2">
      <c r="A16" s="174" t="s">
        <v>289</v>
      </c>
      <c r="B16" s="174"/>
      <c r="C16" s="174"/>
      <c r="D16" s="10">
        <v>2.2599999999999998</v>
      </c>
      <c r="E16" s="26"/>
      <c r="F16" s="26"/>
      <c r="G16" s="36">
        <v>5</v>
      </c>
      <c r="H16" s="26"/>
      <c r="I16" s="26"/>
      <c r="J16" s="26">
        <v>6</v>
      </c>
      <c r="K16" s="26"/>
      <c r="L16" s="26"/>
      <c r="M16" s="26"/>
      <c r="N16" s="26"/>
      <c r="O16" s="26"/>
      <c r="P16" s="26"/>
      <c r="Q16" s="26"/>
      <c r="R16" s="26"/>
      <c r="S16" s="36"/>
      <c r="T16" s="26"/>
      <c r="U16" s="26"/>
      <c r="V16" s="26"/>
      <c r="W16" s="26"/>
      <c r="X16" s="26">
        <v>50</v>
      </c>
      <c r="Y16" s="26"/>
      <c r="Z16" s="26"/>
      <c r="AA16" s="26"/>
      <c r="AB16" s="26"/>
      <c r="AC16" s="26"/>
      <c r="AD16" s="26"/>
      <c r="AE16" s="26"/>
      <c r="AF16" s="26"/>
      <c r="AG16" s="26"/>
      <c r="AH16" s="78">
        <v>1</v>
      </c>
      <c r="AI16" s="2">
        <v>215</v>
      </c>
    </row>
    <row r="17" spans="1:35" ht="12.75" customHeight="1" x14ac:dyDescent="0.2">
      <c r="A17" s="179" t="s">
        <v>230</v>
      </c>
      <c r="B17" s="180"/>
      <c r="C17" s="181"/>
      <c r="D17" s="26">
        <v>11.1</v>
      </c>
      <c r="E17" s="26"/>
      <c r="F17" s="26"/>
      <c r="G17" s="26"/>
      <c r="H17" s="26"/>
      <c r="I17" s="26">
        <v>10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>
        <v>21</v>
      </c>
      <c r="AB17" s="26"/>
      <c r="AC17" s="26"/>
      <c r="AD17" s="26"/>
      <c r="AE17" s="26"/>
      <c r="AF17" s="26">
        <v>1</v>
      </c>
      <c r="AG17" s="26"/>
      <c r="AH17" s="78"/>
      <c r="AI17" s="2">
        <v>200</v>
      </c>
    </row>
    <row r="18" spans="1:35" ht="13.5" thickBot="1" x14ac:dyDescent="0.25">
      <c r="A18" s="231" t="s">
        <v>258</v>
      </c>
      <c r="B18" s="232"/>
      <c r="C18" s="232"/>
      <c r="D18" s="26"/>
      <c r="E18" s="26"/>
      <c r="F18" s="26"/>
      <c r="G18" s="26">
        <v>5</v>
      </c>
      <c r="H18" s="26">
        <v>2</v>
      </c>
      <c r="I18" s="26"/>
      <c r="J18" s="26">
        <v>5</v>
      </c>
      <c r="K18" s="76">
        <v>0.25</v>
      </c>
      <c r="L18" s="26"/>
      <c r="M18" s="26"/>
      <c r="N18" s="26"/>
      <c r="O18" s="26"/>
      <c r="P18" s="26">
        <v>84</v>
      </c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78">
        <v>1</v>
      </c>
      <c r="AI18" s="81">
        <v>85</v>
      </c>
    </row>
    <row r="19" spans="1:35" x14ac:dyDescent="0.2">
      <c r="A19" s="229" t="s">
        <v>14</v>
      </c>
      <c r="B19" s="230"/>
      <c r="C19" s="230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80"/>
      <c r="AI19" s="81"/>
    </row>
    <row r="20" spans="1:35" ht="15" x14ac:dyDescent="0.2">
      <c r="A20" s="254" t="s">
        <v>129</v>
      </c>
      <c r="B20" s="272"/>
      <c r="C20" s="273"/>
      <c r="D20" s="50">
        <v>5.7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>
        <v>218</v>
      </c>
      <c r="AH20" s="78"/>
      <c r="AI20" s="19">
        <v>210</v>
      </c>
    </row>
    <row r="21" spans="1:35" ht="13.5" thickBot="1" x14ac:dyDescent="0.25">
      <c r="A21" s="179" t="s">
        <v>168</v>
      </c>
      <c r="B21" s="180"/>
      <c r="C21" s="181"/>
      <c r="D21" s="10">
        <v>5.4</v>
      </c>
      <c r="E21" s="28"/>
      <c r="F21" s="28"/>
      <c r="G21" s="28">
        <v>2</v>
      </c>
      <c r="H21" s="28"/>
      <c r="I21" s="28">
        <v>10</v>
      </c>
      <c r="J21" s="28">
        <v>3</v>
      </c>
      <c r="K21" s="26">
        <v>0.17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>
        <v>81</v>
      </c>
      <c r="W21" s="28">
        <v>5</v>
      </c>
      <c r="X21" s="28"/>
      <c r="Y21" s="28"/>
      <c r="Z21" s="28"/>
      <c r="AA21" s="28"/>
      <c r="AB21" s="28"/>
      <c r="AC21" s="28">
        <v>8</v>
      </c>
      <c r="AD21" s="28">
        <v>9</v>
      </c>
      <c r="AE21" s="28"/>
      <c r="AF21" s="28"/>
      <c r="AG21" s="28"/>
      <c r="AH21" s="79">
        <v>1</v>
      </c>
      <c r="AI21" s="2">
        <v>110</v>
      </c>
    </row>
    <row r="22" spans="1:35" x14ac:dyDescent="0.2">
      <c r="A22" s="229" t="s">
        <v>16</v>
      </c>
      <c r="B22" s="230"/>
      <c r="C22" s="23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80"/>
      <c r="AI22" s="81"/>
    </row>
    <row r="23" spans="1:35" ht="12.75" x14ac:dyDescent="0.2">
      <c r="A23" s="179" t="s">
        <v>290</v>
      </c>
      <c r="B23" s="180"/>
      <c r="C23" s="181"/>
      <c r="D23" s="50">
        <v>233</v>
      </c>
      <c r="E23" s="26"/>
      <c r="F23" s="26"/>
      <c r="G23" s="26">
        <v>5</v>
      </c>
      <c r="H23" s="26"/>
      <c r="I23" s="26"/>
      <c r="J23" s="26">
        <v>5</v>
      </c>
      <c r="K23" s="26"/>
      <c r="L23" s="26"/>
      <c r="M23" s="26"/>
      <c r="N23" s="26"/>
      <c r="O23" s="26"/>
      <c r="P23" s="26"/>
      <c r="Q23" s="26"/>
      <c r="R23" s="26"/>
      <c r="S23" s="36"/>
      <c r="T23" s="26"/>
      <c r="U23" s="36">
        <v>218</v>
      </c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78">
        <v>1</v>
      </c>
      <c r="AI23" s="2">
        <v>150</v>
      </c>
    </row>
    <row r="24" spans="1:35" ht="12.75" x14ac:dyDescent="0.2">
      <c r="A24" s="179" t="s">
        <v>169</v>
      </c>
      <c r="B24" s="180"/>
      <c r="C24" s="181"/>
      <c r="D24" s="10">
        <v>11.2</v>
      </c>
      <c r="E24" s="26"/>
      <c r="F24" s="26"/>
      <c r="G24" s="26"/>
      <c r="H24" s="26"/>
      <c r="I24" s="26">
        <v>10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>
        <v>1</v>
      </c>
      <c r="AF24" s="26"/>
      <c r="AG24" s="26"/>
      <c r="AH24" s="78"/>
      <c r="AI24" s="2">
        <v>210</v>
      </c>
    </row>
    <row r="25" spans="1:35" ht="12" x14ac:dyDescent="0.2">
      <c r="A25" s="270" t="s">
        <v>291</v>
      </c>
      <c r="B25" s="271"/>
      <c r="C25" s="271"/>
      <c r="D25" s="26"/>
      <c r="E25" s="26"/>
      <c r="F25" s="26"/>
      <c r="G25" s="26"/>
      <c r="H25" s="26">
        <v>4</v>
      </c>
      <c r="I25" s="26"/>
      <c r="J25" s="26"/>
      <c r="K25" s="26"/>
      <c r="L25" s="26"/>
      <c r="M25" s="26"/>
      <c r="N25" s="26"/>
      <c r="O25" s="26"/>
      <c r="P25" s="26">
        <v>100</v>
      </c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78"/>
      <c r="AI25" s="81">
        <v>88</v>
      </c>
    </row>
    <row r="26" spans="1:35" x14ac:dyDescent="0.2">
      <c r="A26" s="227"/>
      <c r="B26" s="228"/>
      <c r="C26" s="228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78"/>
      <c r="AI26" s="81"/>
    </row>
    <row r="27" spans="1:35" ht="12" thickBot="1" x14ac:dyDescent="0.25">
      <c r="A27" s="227"/>
      <c r="B27" s="228"/>
      <c r="C27" s="228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78"/>
      <c r="AI27" s="81"/>
    </row>
    <row r="28" spans="1:35" x14ac:dyDescent="0.2">
      <c r="A28" s="229" t="s">
        <v>19</v>
      </c>
      <c r="B28" s="230"/>
      <c r="C28" s="230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80"/>
      <c r="AI28" s="81"/>
    </row>
    <row r="29" spans="1:35" ht="13.5" customHeight="1" thickBot="1" x14ac:dyDescent="0.25">
      <c r="A29" s="179"/>
      <c r="B29" s="180"/>
      <c r="C29" s="181"/>
      <c r="D29" s="2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86"/>
      <c r="AI29" s="81"/>
    </row>
    <row r="30" spans="1:35" ht="13.5" customHeight="1" thickBot="1" x14ac:dyDescent="0.25">
      <c r="A30" s="267" t="s">
        <v>85</v>
      </c>
      <c r="B30" s="268"/>
      <c r="C30" s="269"/>
      <c r="D30" s="32"/>
      <c r="E30" s="33">
        <f t="shared" ref="E30:AH30" si="0">SUM(E8:E29)</f>
        <v>0</v>
      </c>
      <c r="F30" s="33">
        <f t="shared" si="0"/>
        <v>200</v>
      </c>
      <c r="G30" s="33">
        <f t="shared" si="0"/>
        <v>22</v>
      </c>
      <c r="H30" s="33">
        <f t="shared" si="0"/>
        <v>11</v>
      </c>
      <c r="I30" s="33">
        <f t="shared" si="0"/>
        <v>45</v>
      </c>
      <c r="J30" s="33">
        <f t="shared" si="0"/>
        <v>25</v>
      </c>
      <c r="K30" s="33">
        <f t="shared" si="0"/>
        <v>0.42000000000000004</v>
      </c>
      <c r="L30" s="33">
        <f t="shared" si="0"/>
        <v>30</v>
      </c>
      <c r="M30" s="33">
        <f t="shared" si="0"/>
        <v>27</v>
      </c>
      <c r="N30" s="33">
        <f t="shared" si="0"/>
        <v>0</v>
      </c>
      <c r="O30" s="33">
        <f t="shared" si="0"/>
        <v>20</v>
      </c>
      <c r="P30" s="33">
        <f t="shared" si="0"/>
        <v>184</v>
      </c>
      <c r="Q30" s="33">
        <f t="shared" si="0"/>
        <v>0</v>
      </c>
      <c r="R30" s="33">
        <f t="shared" si="0"/>
        <v>0</v>
      </c>
      <c r="S30" s="33">
        <f t="shared" si="0"/>
        <v>27</v>
      </c>
      <c r="T30" s="33">
        <f t="shared" si="0"/>
        <v>0</v>
      </c>
      <c r="U30" s="33">
        <f t="shared" si="0"/>
        <v>335</v>
      </c>
      <c r="V30" s="33">
        <f t="shared" si="0"/>
        <v>81</v>
      </c>
      <c r="W30" s="33">
        <f t="shared" si="0"/>
        <v>15</v>
      </c>
      <c r="X30" s="33">
        <f t="shared" si="0"/>
        <v>50</v>
      </c>
      <c r="Y30" s="33">
        <f t="shared" si="0"/>
        <v>0</v>
      </c>
      <c r="Z30" s="33">
        <f t="shared" si="0"/>
        <v>0</v>
      </c>
      <c r="AA30" s="33">
        <f t="shared" si="0"/>
        <v>21</v>
      </c>
      <c r="AB30" s="33">
        <f t="shared" si="0"/>
        <v>0</v>
      </c>
      <c r="AC30" s="33">
        <f t="shared" si="0"/>
        <v>8</v>
      </c>
      <c r="AD30" s="33">
        <f t="shared" si="0"/>
        <v>18</v>
      </c>
      <c r="AE30" s="33">
        <f t="shared" si="0"/>
        <v>2</v>
      </c>
      <c r="AF30" s="33">
        <f t="shared" si="0"/>
        <v>1</v>
      </c>
      <c r="AG30" s="33">
        <f t="shared" si="0"/>
        <v>218</v>
      </c>
      <c r="AH30" s="33">
        <f t="shared" si="0"/>
        <v>6</v>
      </c>
      <c r="AI30" s="87"/>
    </row>
    <row r="32" spans="1:35" x14ac:dyDescent="0.2">
      <c r="K32" s="94" t="s">
        <v>197</v>
      </c>
    </row>
    <row r="33" spans="11:11" x14ac:dyDescent="0.2">
      <c r="K33" s="35">
        <v>0.25</v>
      </c>
    </row>
  </sheetData>
  <mergeCells count="58">
    <mergeCell ref="AG2:AG6"/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A7:C7"/>
    <mergeCell ref="A8:C8"/>
    <mergeCell ref="Q2:Q6"/>
    <mergeCell ref="L2:L6"/>
    <mergeCell ref="M2:M6"/>
    <mergeCell ref="N2:N6"/>
    <mergeCell ref="O2:O6"/>
    <mergeCell ref="P2:P6"/>
    <mergeCell ref="A15:C15"/>
    <mergeCell ref="A16:C16"/>
    <mergeCell ref="AE2:AE6"/>
    <mergeCell ref="AF2:AF6"/>
    <mergeCell ref="R2:R6"/>
    <mergeCell ref="S2:S6"/>
    <mergeCell ref="T2:T6"/>
    <mergeCell ref="U2:U6"/>
    <mergeCell ref="V2:V6"/>
    <mergeCell ref="W2:W6"/>
    <mergeCell ref="Z2:Z6"/>
    <mergeCell ref="AA2:AA6"/>
    <mergeCell ref="AB2:AB6"/>
    <mergeCell ref="AD2:AD6"/>
    <mergeCell ref="A9:C9"/>
    <mergeCell ref="AC2:AC6"/>
    <mergeCell ref="A10:C10"/>
    <mergeCell ref="A11:C11"/>
    <mergeCell ref="A12:C12"/>
    <mergeCell ref="A13:C13"/>
    <mergeCell ref="A14:C14"/>
    <mergeCell ref="A24:C24"/>
    <mergeCell ref="A17:C17"/>
    <mergeCell ref="A18:C18"/>
    <mergeCell ref="A20:C20"/>
    <mergeCell ref="A19:C19"/>
    <mergeCell ref="A21:C21"/>
    <mergeCell ref="A22:C22"/>
    <mergeCell ref="A23:C23"/>
    <mergeCell ref="A29:C29"/>
    <mergeCell ref="A30:C30"/>
    <mergeCell ref="A25:C25"/>
    <mergeCell ref="A26:C26"/>
    <mergeCell ref="A27:C27"/>
    <mergeCell ref="A28:C28"/>
  </mergeCells>
  <pageMargins left="0.48958333333333331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view="pageLayout" topLeftCell="A5" zoomScaleNormal="100" workbookViewId="0">
      <selection activeCell="AD14" sqref="AD14"/>
    </sheetView>
  </sheetViews>
  <sheetFormatPr defaultColWidth="9.140625" defaultRowHeight="11.25" x14ac:dyDescent="0.2"/>
  <cols>
    <col min="1" max="2" width="9.140625" style="35" customWidth="1"/>
    <col min="3" max="3" width="9.140625" style="35"/>
    <col min="4" max="4" width="5" style="35" customWidth="1"/>
    <col min="5" max="5" width="3.5703125" style="35" customWidth="1"/>
    <col min="6" max="6" width="3.42578125" style="35" customWidth="1"/>
    <col min="7" max="9" width="3" style="35" customWidth="1"/>
    <col min="10" max="10" width="2.85546875" style="35" customWidth="1"/>
    <col min="11" max="11" width="3" style="35" customWidth="1"/>
    <col min="12" max="12" width="2.7109375" style="35" customWidth="1"/>
    <col min="13" max="13" width="2.42578125" style="35" customWidth="1"/>
    <col min="14" max="14" width="1.85546875" style="35" customWidth="1"/>
    <col min="15" max="15" width="1.28515625" style="35" customWidth="1"/>
    <col min="16" max="18" width="3" style="35" customWidth="1"/>
    <col min="19" max="19" width="3.7109375" style="35" customWidth="1"/>
    <col min="20" max="20" width="3" style="35" customWidth="1"/>
    <col min="21" max="21" width="4.28515625" style="35" customWidth="1"/>
    <col min="22" max="22" width="3.5703125" style="35" customWidth="1"/>
    <col min="23" max="23" width="3.42578125" style="35" customWidth="1"/>
    <col min="24" max="24" width="2.85546875" style="35" customWidth="1"/>
    <col min="25" max="25" width="2" style="35" customWidth="1"/>
    <col min="26" max="27" width="3" style="35" customWidth="1"/>
    <col min="28" max="28" width="3.42578125" style="35" customWidth="1"/>
    <col min="29" max="29" width="3.5703125" style="35" customWidth="1"/>
    <col min="30" max="30" width="3.42578125" style="35" customWidth="1"/>
    <col min="31" max="31" width="4.140625" style="35" customWidth="1"/>
    <col min="32" max="32" width="3" style="35" customWidth="1"/>
    <col min="33" max="33" width="3.7109375" style="35" customWidth="1"/>
    <col min="34" max="34" width="2.5703125" style="35" customWidth="1"/>
    <col min="35" max="35" width="2.7109375" style="35" customWidth="1"/>
    <col min="36" max="36" width="5.140625" style="35" customWidth="1"/>
    <col min="37" max="16384" width="9.140625" style="35"/>
  </cols>
  <sheetData>
    <row r="1" spans="1:36" ht="15.75" customHeight="1" x14ac:dyDescent="0.2">
      <c r="A1" s="247" t="s">
        <v>249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</row>
    <row r="2" spans="1:36" ht="11.25" customHeight="1" x14ac:dyDescent="0.2">
      <c r="A2" s="248" t="s">
        <v>79</v>
      </c>
      <c r="B2" s="248"/>
      <c r="C2" s="248"/>
      <c r="D2" s="239" t="s">
        <v>80</v>
      </c>
      <c r="E2" s="239" t="s">
        <v>12</v>
      </c>
      <c r="F2" s="239" t="s">
        <v>37</v>
      </c>
      <c r="G2" s="239" t="s">
        <v>81</v>
      </c>
      <c r="H2" s="239" t="s">
        <v>82</v>
      </c>
      <c r="I2" s="239" t="s">
        <v>57</v>
      </c>
      <c r="J2" s="239" t="s">
        <v>86</v>
      </c>
      <c r="K2" s="239" t="s">
        <v>102</v>
      </c>
      <c r="L2" s="239" t="s">
        <v>93</v>
      </c>
      <c r="M2" s="239"/>
      <c r="N2" s="239"/>
      <c r="O2" s="239"/>
      <c r="P2" s="239" t="s">
        <v>87</v>
      </c>
      <c r="Q2" s="239" t="s">
        <v>92</v>
      </c>
      <c r="R2" s="239" t="s">
        <v>100</v>
      </c>
      <c r="S2" s="239" t="s">
        <v>111</v>
      </c>
      <c r="T2" s="239" t="s">
        <v>113</v>
      </c>
      <c r="U2" s="239" t="s">
        <v>96</v>
      </c>
      <c r="V2" s="239" t="s">
        <v>104</v>
      </c>
      <c r="W2" s="239" t="s">
        <v>109</v>
      </c>
      <c r="X2" s="244" t="s">
        <v>110</v>
      </c>
      <c r="Y2" s="239" t="s">
        <v>108</v>
      </c>
      <c r="Z2" s="239" t="s">
        <v>112</v>
      </c>
      <c r="AA2" s="239" t="s">
        <v>95</v>
      </c>
      <c r="AB2" s="239"/>
      <c r="AC2" s="239" t="s">
        <v>192</v>
      </c>
      <c r="AD2" s="239" t="s">
        <v>170</v>
      </c>
      <c r="AE2" s="239" t="s">
        <v>251</v>
      </c>
      <c r="AF2" s="239" t="s">
        <v>188</v>
      </c>
      <c r="AG2" s="239" t="s">
        <v>187</v>
      </c>
      <c r="AH2" s="239" t="s">
        <v>99</v>
      </c>
      <c r="AI2" s="239" t="s">
        <v>101</v>
      </c>
      <c r="AJ2" s="239" t="s">
        <v>83</v>
      </c>
    </row>
    <row r="3" spans="1:36" ht="11.25" customHeight="1" x14ac:dyDescent="0.2">
      <c r="A3" s="248"/>
      <c r="B3" s="248"/>
      <c r="C3" s="248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45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</row>
    <row r="4" spans="1:36" ht="11.25" customHeight="1" x14ac:dyDescent="0.2">
      <c r="A4" s="248"/>
      <c r="B4" s="248"/>
      <c r="C4" s="248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45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</row>
    <row r="5" spans="1:36" ht="11.25" customHeight="1" x14ac:dyDescent="0.2">
      <c r="A5" s="248"/>
      <c r="B5" s="248"/>
      <c r="C5" s="248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45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</row>
    <row r="6" spans="1:36" ht="11.25" customHeight="1" thickBot="1" x14ac:dyDescent="0.25">
      <c r="A6" s="249"/>
      <c r="B6" s="249"/>
      <c r="C6" s="249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6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</row>
    <row r="7" spans="1:36" x14ac:dyDescent="0.2">
      <c r="A7" s="229" t="s">
        <v>9</v>
      </c>
      <c r="B7" s="230"/>
      <c r="C7" s="230"/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24">
        <v>17</v>
      </c>
      <c r="U7" s="24">
        <v>18</v>
      </c>
      <c r="V7" s="24">
        <v>19</v>
      </c>
      <c r="W7" s="24">
        <v>20</v>
      </c>
      <c r="X7" s="24"/>
      <c r="Y7" s="24">
        <v>21</v>
      </c>
      <c r="Z7" s="24">
        <v>22</v>
      </c>
      <c r="AA7" s="24">
        <v>23</v>
      </c>
      <c r="AB7" s="24">
        <v>24</v>
      </c>
      <c r="AC7" s="24">
        <v>25</v>
      </c>
      <c r="AD7" s="24">
        <v>26</v>
      </c>
      <c r="AE7" s="24">
        <v>27</v>
      </c>
      <c r="AF7" s="24">
        <v>28</v>
      </c>
      <c r="AG7" s="24">
        <v>29</v>
      </c>
      <c r="AH7" s="24">
        <v>30</v>
      </c>
      <c r="AI7" s="24">
        <v>31</v>
      </c>
      <c r="AJ7" s="25">
        <v>32</v>
      </c>
    </row>
    <row r="8" spans="1:36" ht="12.75" x14ac:dyDescent="0.2">
      <c r="A8" s="190"/>
      <c r="B8" s="191"/>
      <c r="C8" s="192"/>
      <c r="D8" s="10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78"/>
      <c r="AJ8" s="2"/>
    </row>
    <row r="9" spans="1:36" ht="12.75" x14ac:dyDescent="0.2">
      <c r="A9" s="174" t="s">
        <v>164</v>
      </c>
      <c r="B9" s="174"/>
      <c r="C9" s="174"/>
      <c r="D9" s="10" t="s">
        <v>157</v>
      </c>
      <c r="E9" s="26"/>
      <c r="F9" s="26"/>
      <c r="G9" s="26">
        <v>5</v>
      </c>
      <c r="H9" s="26"/>
      <c r="I9" s="26">
        <v>5</v>
      </c>
      <c r="J9" s="26">
        <v>13</v>
      </c>
      <c r="K9" s="26"/>
      <c r="L9" s="26"/>
      <c r="M9" s="26"/>
      <c r="N9" s="26"/>
      <c r="O9" s="26"/>
      <c r="P9" s="26">
        <v>40</v>
      </c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>
        <v>9</v>
      </c>
      <c r="AH9" s="26"/>
      <c r="AI9" s="78">
        <v>1</v>
      </c>
      <c r="AJ9" s="2">
        <v>205</v>
      </c>
    </row>
    <row r="10" spans="1:36" ht="12.75" x14ac:dyDescent="0.2">
      <c r="A10" s="179" t="s">
        <v>169</v>
      </c>
      <c r="B10" s="180"/>
      <c r="C10" s="181"/>
      <c r="D10" s="10">
        <v>11.2</v>
      </c>
      <c r="E10" s="26"/>
      <c r="F10" s="26"/>
      <c r="G10" s="26"/>
      <c r="H10" s="26"/>
      <c r="I10" s="26">
        <v>10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>
        <v>1</v>
      </c>
      <c r="AI10" s="78"/>
      <c r="AJ10" s="2">
        <v>210</v>
      </c>
    </row>
    <row r="11" spans="1:36" x14ac:dyDescent="0.2">
      <c r="A11" s="250"/>
      <c r="B11" s="251"/>
      <c r="C11" s="251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78"/>
      <c r="AJ11" s="81"/>
    </row>
    <row r="12" spans="1:36" ht="12" thickBot="1" x14ac:dyDescent="0.25">
      <c r="A12" s="252"/>
      <c r="B12" s="253"/>
      <c r="C12" s="253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79"/>
      <c r="AJ12" s="81"/>
    </row>
    <row r="13" spans="1:36" x14ac:dyDescent="0.2">
      <c r="A13" s="229" t="s">
        <v>84</v>
      </c>
      <c r="B13" s="230"/>
      <c r="C13" s="230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80"/>
      <c r="AJ13" s="81"/>
    </row>
    <row r="14" spans="1:36" ht="12.75" x14ac:dyDescent="0.2">
      <c r="A14" s="174"/>
      <c r="B14" s="174"/>
      <c r="C14" s="174"/>
      <c r="D14" s="4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78"/>
      <c r="AJ14" s="81"/>
    </row>
    <row r="15" spans="1:36" ht="12.75" customHeight="1" x14ac:dyDescent="0.2">
      <c r="A15" s="174" t="s">
        <v>106</v>
      </c>
      <c r="B15" s="174"/>
      <c r="C15" s="174"/>
      <c r="D15" s="26" t="s">
        <v>74</v>
      </c>
      <c r="E15" s="26"/>
      <c r="F15" s="41">
        <v>185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78"/>
      <c r="AJ15" s="81">
        <v>185</v>
      </c>
    </row>
    <row r="16" spans="1:36" ht="13.5" customHeight="1" thickBot="1" x14ac:dyDescent="0.25">
      <c r="A16" s="174" t="s">
        <v>12</v>
      </c>
      <c r="B16" s="174"/>
      <c r="C16" s="174"/>
      <c r="D16" s="45" t="s">
        <v>181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79"/>
      <c r="AJ16" s="81">
        <v>100</v>
      </c>
    </row>
    <row r="17" spans="1:36" x14ac:dyDescent="0.2">
      <c r="A17" s="229" t="s">
        <v>11</v>
      </c>
      <c r="B17" s="230"/>
      <c r="C17" s="230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80"/>
      <c r="AJ17" s="81"/>
    </row>
    <row r="18" spans="1:36" ht="12.75" x14ac:dyDescent="0.2">
      <c r="A18" s="174" t="s">
        <v>292</v>
      </c>
      <c r="B18" s="174"/>
      <c r="C18" s="174"/>
      <c r="D18" s="10">
        <v>1.26</v>
      </c>
      <c r="E18" s="26"/>
      <c r="F18" s="26"/>
      <c r="G18" s="26"/>
      <c r="H18" s="26">
        <v>5</v>
      </c>
      <c r="I18" s="26"/>
      <c r="J18" s="26"/>
      <c r="K18" s="26"/>
      <c r="L18" s="26"/>
      <c r="M18" s="26"/>
      <c r="N18" s="26"/>
      <c r="O18" s="26"/>
      <c r="P18" s="26"/>
      <c r="Q18" s="26">
        <v>14</v>
      </c>
      <c r="R18" s="26"/>
      <c r="S18" s="36"/>
      <c r="T18" s="26">
        <v>30</v>
      </c>
      <c r="U18" s="26"/>
      <c r="V18" s="26">
        <v>20</v>
      </c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78">
        <v>1</v>
      </c>
      <c r="AJ18" s="2">
        <v>500</v>
      </c>
    </row>
    <row r="19" spans="1:36" ht="12.75" x14ac:dyDescent="0.2">
      <c r="A19" s="254" t="s">
        <v>293</v>
      </c>
      <c r="B19" s="255"/>
      <c r="C19" s="256"/>
      <c r="D19" s="10" t="s">
        <v>236</v>
      </c>
      <c r="E19" s="26"/>
      <c r="F19" s="26"/>
      <c r="G19" s="26">
        <v>5</v>
      </c>
      <c r="H19" s="48"/>
      <c r="I19" s="26"/>
      <c r="J19" s="26">
        <v>5</v>
      </c>
      <c r="K19" s="26"/>
      <c r="L19" s="26"/>
      <c r="M19" s="26"/>
      <c r="N19" s="26"/>
      <c r="O19" s="36"/>
      <c r="P19" s="26"/>
      <c r="Q19" s="26"/>
      <c r="R19" s="26"/>
      <c r="S19" s="36">
        <v>218</v>
      </c>
      <c r="T19" s="26"/>
      <c r="U19" s="26"/>
      <c r="V19" s="3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78">
        <v>1</v>
      </c>
      <c r="AJ19" s="19">
        <v>150</v>
      </c>
    </row>
    <row r="20" spans="1:36" ht="12.75" customHeight="1" x14ac:dyDescent="0.2">
      <c r="A20" s="179" t="s">
        <v>230</v>
      </c>
      <c r="B20" s="180"/>
      <c r="C20" s="181"/>
      <c r="D20" s="26" t="s">
        <v>231</v>
      </c>
      <c r="E20" s="26"/>
      <c r="F20" s="26"/>
      <c r="G20" s="26"/>
      <c r="H20" s="26"/>
      <c r="I20" s="26">
        <v>10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>
        <v>21</v>
      </c>
      <c r="AA20" s="26"/>
      <c r="AB20" s="26"/>
      <c r="AC20" s="26"/>
      <c r="AD20" s="26"/>
      <c r="AE20" s="26"/>
      <c r="AF20" s="26">
        <v>1</v>
      </c>
      <c r="AG20" s="26"/>
      <c r="AH20" s="26"/>
      <c r="AI20" s="78"/>
      <c r="AJ20" s="2">
        <v>200</v>
      </c>
    </row>
    <row r="21" spans="1:36" ht="12.75" x14ac:dyDescent="0.2">
      <c r="A21" s="231" t="s">
        <v>291</v>
      </c>
      <c r="B21" s="232"/>
      <c r="C21" s="232"/>
      <c r="D21" s="26"/>
      <c r="E21" s="26"/>
      <c r="F21" s="26"/>
      <c r="G21" s="26"/>
      <c r="H21" s="26">
        <v>4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>
        <v>100</v>
      </c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78"/>
      <c r="AJ21" s="81">
        <v>88</v>
      </c>
    </row>
    <row r="22" spans="1:36" x14ac:dyDescent="0.2">
      <c r="A22" s="227"/>
      <c r="B22" s="228"/>
      <c r="C22" s="22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78"/>
      <c r="AJ22" s="81"/>
    </row>
    <row r="23" spans="1:36" ht="12" thickBot="1" x14ac:dyDescent="0.25">
      <c r="A23" s="227"/>
      <c r="B23" s="228"/>
      <c r="C23" s="22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78"/>
      <c r="AJ23" s="81"/>
    </row>
    <row r="24" spans="1:36" x14ac:dyDescent="0.2">
      <c r="A24" s="229" t="s">
        <v>14</v>
      </c>
      <c r="B24" s="230"/>
      <c r="C24" s="230"/>
      <c r="D24" s="9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80"/>
      <c r="AJ24" s="81"/>
    </row>
    <row r="25" spans="1:36" ht="12.75" x14ac:dyDescent="0.2">
      <c r="A25" s="179" t="s">
        <v>128</v>
      </c>
      <c r="B25" s="180"/>
      <c r="C25" s="180"/>
      <c r="D25" s="81">
        <v>11.8</v>
      </c>
      <c r="E25" s="89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>
        <v>230</v>
      </c>
      <c r="AE25" s="26"/>
      <c r="AF25" s="26"/>
      <c r="AG25" s="26"/>
      <c r="AH25" s="26"/>
      <c r="AI25" s="78"/>
      <c r="AJ25" s="82">
        <v>230</v>
      </c>
    </row>
    <row r="26" spans="1:36" ht="12.75" x14ac:dyDescent="0.2">
      <c r="A26" s="277" t="s">
        <v>251</v>
      </c>
      <c r="B26" s="277"/>
      <c r="C26" s="277"/>
      <c r="D26" s="81"/>
      <c r="E26" s="90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>
        <v>200</v>
      </c>
      <c r="AF26" s="31"/>
      <c r="AG26" s="31"/>
      <c r="AH26" s="31"/>
      <c r="AI26" s="86"/>
      <c r="AJ26" s="82">
        <v>200</v>
      </c>
    </row>
    <row r="27" spans="1:36" ht="13.5" customHeight="1" thickBot="1" x14ac:dyDescent="0.25">
      <c r="A27" s="274"/>
      <c r="B27" s="275"/>
      <c r="C27" s="276"/>
      <c r="D27" s="81"/>
      <c r="E27" s="91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79"/>
      <c r="AJ27" s="82"/>
    </row>
    <row r="28" spans="1:36" x14ac:dyDescent="0.2">
      <c r="A28" s="229" t="s">
        <v>16</v>
      </c>
      <c r="B28" s="230"/>
      <c r="C28" s="230"/>
      <c r="D28" s="93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80"/>
      <c r="AJ28" s="81"/>
    </row>
    <row r="29" spans="1:36" ht="12.75" x14ac:dyDescent="0.2">
      <c r="A29" s="179" t="s">
        <v>294</v>
      </c>
      <c r="B29" s="180"/>
      <c r="C29" s="181"/>
      <c r="D29" s="10">
        <v>6.42</v>
      </c>
      <c r="E29" s="26"/>
      <c r="F29" s="26"/>
      <c r="G29" s="26">
        <v>5</v>
      </c>
      <c r="H29" s="26"/>
      <c r="I29" s="26"/>
      <c r="J29" s="26">
        <v>4</v>
      </c>
      <c r="K29" s="26"/>
      <c r="L29" s="26"/>
      <c r="M29" s="26"/>
      <c r="N29" s="26"/>
      <c r="O29" s="26"/>
      <c r="P29" s="26"/>
      <c r="Q29" s="26"/>
      <c r="R29" s="26"/>
      <c r="S29" s="36"/>
      <c r="T29" s="26"/>
      <c r="U29" s="26"/>
      <c r="V29" s="26">
        <v>217</v>
      </c>
      <c r="W29" s="26"/>
      <c r="X29" s="26"/>
      <c r="Y29" s="26">
        <v>3</v>
      </c>
      <c r="Z29" s="26"/>
      <c r="AA29" s="26"/>
      <c r="AB29" s="26"/>
      <c r="AC29" s="26"/>
      <c r="AD29" s="26"/>
      <c r="AE29" s="26"/>
      <c r="AF29" s="26"/>
      <c r="AG29" s="26"/>
      <c r="AH29" s="26"/>
      <c r="AI29" s="78">
        <v>1</v>
      </c>
      <c r="AJ29" s="2">
        <v>180</v>
      </c>
    </row>
    <row r="30" spans="1:36" ht="12.75" x14ac:dyDescent="0.2">
      <c r="A30" s="179" t="s">
        <v>295</v>
      </c>
      <c r="B30" s="180"/>
      <c r="C30" s="181"/>
      <c r="D30" s="10"/>
      <c r="E30" s="26"/>
      <c r="F30" s="26">
        <v>15</v>
      </c>
      <c r="G30" s="26">
        <v>5</v>
      </c>
      <c r="H30" s="26"/>
      <c r="I30" s="26"/>
      <c r="J30" s="26"/>
      <c r="K30" s="26"/>
      <c r="L30" s="26"/>
      <c r="M30" s="26"/>
      <c r="N30" s="26"/>
      <c r="O30" s="26"/>
      <c r="P30" s="36"/>
      <c r="Q30" s="26"/>
      <c r="R30" s="26"/>
      <c r="S30" s="26"/>
      <c r="T30" s="26"/>
      <c r="U30" s="26">
        <v>96</v>
      </c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78">
        <v>1</v>
      </c>
      <c r="AJ30" s="2">
        <v>105</v>
      </c>
    </row>
    <row r="31" spans="1:36" ht="12.75" x14ac:dyDescent="0.2">
      <c r="A31" s="179" t="s">
        <v>17</v>
      </c>
      <c r="B31" s="180"/>
      <c r="C31" s="181"/>
      <c r="D31" s="10">
        <v>11.2</v>
      </c>
      <c r="E31" s="26"/>
      <c r="F31" s="26"/>
      <c r="G31" s="26"/>
      <c r="H31" s="26"/>
      <c r="I31" s="26">
        <v>10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>
        <v>1</v>
      </c>
      <c r="AI31" s="78"/>
      <c r="AJ31" s="2">
        <v>210</v>
      </c>
    </row>
    <row r="32" spans="1:36" x14ac:dyDescent="0.2">
      <c r="A32" s="227"/>
      <c r="B32" s="228"/>
      <c r="C32" s="228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78"/>
      <c r="AJ32" s="81"/>
    </row>
    <row r="33" spans="1:36" ht="12" thickBot="1" x14ac:dyDescent="0.25">
      <c r="A33" s="227"/>
      <c r="B33" s="228"/>
      <c r="C33" s="228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78"/>
      <c r="AJ33" s="81"/>
    </row>
    <row r="34" spans="1:36" x14ac:dyDescent="0.2">
      <c r="A34" s="229" t="s">
        <v>19</v>
      </c>
      <c r="B34" s="230"/>
      <c r="C34" s="230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80"/>
      <c r="AJ34" s="81"/>
    </row>
    <row r="35" spans="1:36" ht="13.5" thickBot="1" x14ac:dyDescent="0.25">
      <c r="A35" s="179"/>
      <c r="B35" s="180"/>
      <c r="C35" s="181"/>
      <c r="D35" s="38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86"/>
      <c r="AJ35" s="81"/>
    </row>
    <row r="36" spans="1:36" ht="12" thickBot="1" x14ac:dyDescent="0.25">
      <c r="A36" s="225" t="s">
        <v>85</v>
      </c>
      <c r="B36" s="226"/>
      <c r="C36" s="226"/>
      <c r="D36" s="32"/>
      <c r="E36" s="33">
        <f t="shared" ref="E36:AI36" si="0">SUM(E8:E35)</f>
        <v>0</v>
      </c>
      <c r="F36" s="33">
        <f t="shared" si="0"/>
        <v>200</v>
      </c>
      <c r="G36" s="33">
        <f t="shared" si="0"/>
        <v>20</v>
      </c>
      <c r="H36" s="33">
        <f t="shared" si="0"/>
        <v>9</v>
      </c>
      <c r="I36" s="33">
        <f t="shared" si="0"/>
        <v>35</v>
      </c>
      <c r="J36" s="33">
        <f t="shared" si="0"/>
        <v>22</v>
      </c>
      <c r="K36" s="33">
        <f t="shared" si="0"/>
        <v>0</v>
      </c>
      <c r="L36" s="33">
        <f t="shared" si="0"/>
        <v>0</v>
      </c>
      <c r="M36" s="33">
        <f t="shared" si="0"/>
        <v>0</v>
      </c>
      <c r="N36" s="33">
        <f t="shared" si="0"/>
        <v>0</v>
      </c>
      <c r="O36" s="33">
        <f t="shared" si="0"/>
        <v>0</v>
      </c>
      <c r="P36" s="33">
        <f t="shared" si="0"/>
        <v>40</v>
      </c>
      <c r="Q36" s="33">
        <f t="shared" si="0"/>
        <v>14</v>
      </c>
      <c r="R36" s="33">
        <f t="shared" si="0"/>
        <v>0</v>
      </c>
      <c r="S36" s="33">
        <f t="shared" si="0"/>
        <v>218</v>
      </c>
      <c r="T36" s="33">
        <f t="shared" si="0"/>
        <v>30</v>
      </c>
      <c r="U36" s="33">
        <f t="shared" si="0"/>
        <v>196</v>
      </c>
      <c r="V36" s="33">
        <f t="shared" si="0"/>
        <v>237</v>
      </c>
      <c r="W36" s="33">
        <f t="shared" si="0"/>
        <v>0</v>
      </c>
      <c r="X36" s="33">
        <f t="shared" si="0"/>
        <v>0</v>
      </c>
      <c r="Y36" s="33">
        <f t="shared" si="0"/>
        <v>3</v>
      </c>
      <c r="Z36" s="33">
        <f t="shared" si="0"/>
        <v>21</v>
      </c>
      <c r="AA36" s="33">
        <f t="shared" si="0"/>
        <v>0</v>
      </c>
      <c r="AB36" s="33">
        <f t="shared" si="0"/>
        <v>0</v>
      </c>
      <c r="AC36" s="33">
        <f t="shared" si="0"/>
        <v>0</v>
      </c>
      <c r="AD36" s="33">
        <f t="shared" si="0"/>
        <v>230</v>
      </c>
      <c r="AE36" s="33">
        <f t="shared" si="0"/>
        <v>200</v>
      </c>
      <c r="AF36" s="33">
        <f t="shared" si="0"/>
        <v>1</v>
      </c>
      <c r="AG36" s="33">
        <f t="shared" si="0"/>
        <v>9</v>
      </c>
      <c r="AH36" s="33">
        <f t="shared" si="0"/>
        <v>2</v>
      </c>
      <c r="AI36" s="33">
        <f t="shared" si="0"/>
        <v>5</v>
      </c>
      <c r="AJ36" s="87"/>
    </row>
  </sheetData>
  <mergeCells count="65">
    <mergeCell ref="A1:AJ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I2:AI6"/>
    <mergeCell ref="AJ2:AJ6"/>
    <mergeCell ref="Y2:Y6"/>
    <mergeCell ref="Z2:Z6"/>
    <mergeCell ref="AA2:AA6"/>
    <mergeCell ref="AF2:AF6"/>
    <mergeCell ref="A10:C10"/>
    <mergeCell ref="AE2:AE6"/>
    <mergeCell ref="L2:L6"/>
    <mergeCell ref="M2:M6"/>
    <mergeCell ref="N2:N6"/>
    <mergeCell ref="O2:O6"/>
    <mergeCell ref="P2:P6"/>
    <mergeCell ref="A7:C7"/>
    <mergeCell ref="A8:C8"/>
    <mergeCell ref="A9:C9"/>
    <mergeCell ref="Q2:Q6"/>
    <mergeCell ref="X2:X6"/>
    <mergeCell ref="AG2:AG6"/>
    <mergeCell ref="AH2:AH6"/>
    <mergeCell ref="R2:R6"/>
    <mergeCell ref="S2:S6"/>
    <mergeCell ref="T2:T6"/>
    <mergeCell ref="U2:U6"/>
    <mergeCell ref="V2:V6"/>
    <mergeCell ref="W2:W6"/>
    <mergeCell ref="AB2:AB6"/>
    <mergeCell ref="AC2:AC6"/>
    <mergeCell ref="AD2:AD6"/>
    <mergeCell ref="A20:C2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30:C30"/>
    <mergeCell ref="A21:C21"/>
    <mergeCell ref="A22:C22"/>
    <mergeCell ref="A23:C23"/>
    <mergeCell ref="A25:C25"/>
    <mergeCell ref="A24:C24"/>
    <mergeCell ref="A27:C27"/>
    <mergeCell ref="A28:C28"/>
    <mergeCell ref="A29:C29"/>
    <mergeCell ref="A26:C26"/>
    <mergeCell ref="A35:C35"/>
    <mergeCell ref="A36:C36"/>
    <mergeCell ref="A31:C31"/>
    <mergeCell ref="A32:C32"/>
    <mergeCell ref="A33:C33"/>
    <mergeCell ref="A34:C34"/>
  </mergeCells>
  <pageMargins left="0.2906976744186046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view="pageLayout" topLeftCell="A13" zoomScaleNormal="100" workbookViewId="0">
      <selection activeCell="D30" sqref="D30"/>
    </sheetView>
  </sheetViews>
  <sheetFormatPr defaultColWidth="9.140625" defaultRowHeight="11.25" x14ac:dyDescent="0.2"/>
  <cols>
    <col min="1" max="2" width="9.140625" style="35" customWidth="1"/>
    <col min="3" max="3" width="7.85546875" style="35" customWidth="1"/>
    <col min="4" max="4" width="5.28515625" style="35" customWidth="1"/>
    <col min="5" max="5" width="3.5703125" style="35" customWidth="1"/>
    <col min="6" max="6" width="3.42578125" style="35" customWidth="1"/>
    <col min="7" max="9" width="3" style="35" customWidth="1"/>
    <col min="10" max="10" width="3.140625" style="35" customWidth="1"/>
    <col min="11" max="12" width="3" style="35" customWidth="1"/>
    <col min="13" max="13" width="2.7109375" style="35" customWidth="1"/>
    <col min="14" max="14" width="4" style="35" customWidth="1"/>
    <col min="15" max="15" width="2.5703125" style="35" customWidth="1"/>
    <col min="16" max="16" width="3.85546875" style="35" customWidth="1"/>
    <col min="17" max="21" width="3" style="35" customWidth="1"/>
    <col min="22" max="22" width="3.5703125" style="35" customWidth="1"/>
    <col min="23" max="23" width="4.28515625" style="35" customWidth="1"/>
    <col min="24" max="25" width="3" style="35" customWidth="1"/>
    <col min="26" max="26" width="3.42578125" style="35" customWidth="1"/>
    <col min="27" max="27" width="4" style="35" customWidth="1"/>
    <col min="28" max="29" width="3" style="35" customWidth="1"/>
    <col min="30" max="30" width="3.140625" style="35" customWidth="1"/>
    <col min="31" max="31" width="3" style="35" customWidth="1"/>
    <col min="32" max="34" width="2.42578125" style="35" customWidth="1"/>
    <col min="35" max="35" width="2.7109375" style="35" customWidth="1"/>
    <col min="36" max="36" width="4.85546875" style="35" customWidth="1"/>
    <col min="37" max="16384" width="9.140625" style="35"/>
  </cols>
  <sheetData>
    <row r="1" spans="1:36" ht="18.75" x14ac:dyDescent="0.2">
      <c r="A1" s="278" t="s">
        <v>296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</row>
    <row r="2" spans="1:36" ht="11.25" customHeight="1" x14ac:dyDescent="0.2">
      <c r="A2" s="248" t="s">
        <v>79</v>
      </c>
      <c r="B2" s="248"/>
      <c r="C2" s="248"/>
      <c r="D2" s="239" t="s">
        <v>80</v>
      </c>
      <c r="E2" s="239" t="s">
        <v>12</v>
      </c>
      <c r="F2" s="239" t="s">
        <v>37</v>
      </c>
      <c r="G2" s="239" t="s">
        <v>81</v>
      </c>
      <c r="H2" s="239" t="s">
        <v>82</v>
      </c>
      <c r="I2" s="239" t="s">
        <v>57</v>
      </c>
      <c r="J2" s="239" t="s">
        <v>86</v>
      </c>
      <c r="K2" s="239" t="s">
        <v>114</v>
      </c>
      <c r="L2" s="239" t="s">
        <v>110</v>
      </c>
      <c r="M2" s="239" t="s">
        <v>108</v>
      </c>
      <c r="N2" s="239" t="s">
        <v>238</v>
      </c>
      <c r="O2" s="239" t="s">
        <v>90</v>
      </c>
      <c r="P2" s="239" t="s">
        <v>89</v>
      </c>
      <c r="Q2" s="239" t="s">
        <v>104</v>
      </c>
      <c r="R2" s="239" t="s">
        <v>92</v>
      </c>
      <c r="S2" s="239" t="s">
        <v>100</v>
      </c>
      <c r="T2" s="239" t="s">
        <v>103</v>
      </c>
      <c r="U2" s="239" t="s">
        <v>102</v>
      </c>
      <c r="V2" s="239" t="s">
        <v>96</v>
      </c>
      <c r="W2" s="239" t="s">
        <v>93</v>
      </c>
      <c r="X2" s="239" t="s">
        <v>115</v>
      </c>
      <c r="Y2" s="239" t="s">
        <v>95</v>
      </c>
      <c r="Z2" s="239" t="s">
        <v>88</v>
      </c>
      <c r="AA2" s="239" t="s">
        <v>120</v>
      </c>
      <c r="AB2" s="239" t="s">
        <v>101</v>
      </c>
      <c r="AC2" s="239" t="s">
        <v>194</v>
      </c>
      <c r="AD2" s="239" t="s">
        <v>107</v>
      </c>
      <c r="AE2" s="239" t="s">
        <v>118</v>
      </c>
      <c r="AF2" s="239" t="s">
        <v>188</v>
      </c>
      <c r="AG2" s="244" t="s">
        <v>99</v>
      </c>
      <c r="AH2" s="239" t="s">
        <v>187</v>
      </c>
      <c r="AI2" s="239"/>
      <c r="AJ2" s="239" t="s">
        <v>83</v>
      </c>
    </row>
    <row r="3" spans="1:36" ht="11.25" customHeight="1" x14ac:dyDescent="0.2">
      <c r="A3" s="248"/>
      <c r="B3" s="248"/>
      <c r="C3" s="248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45"/>
      <c r="AH3" s="239"/>
      <c r="AI3" s="239"/>
      <c r="AJ3" s="239"/>
    </row>
    <row r="4" spans="1:36" ht="11.25" customHeight="1" x14ac:dyDescent="0.2">
      <c r="A4" s="248"/>
      <c r="B4" s="248"/>
      <c r="C4" s="248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45"/>
      <c r="AH4" s="239"/>
      <c r="AI4" s="239"/>
      <c r="AJ4" s="239"/>
    </row>
    <row r="5" spans="1:36" ht="11.25" customHeight="1" x14ac:dyDescent="0.2">
      <c r="A5" s="248"/>
      <c r="B5" s="248"/>
      <c r="C5" s="248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45"/>
      <c r="AH5" s="239"/>
      <c r="AI5" s="239"/>
      <c r="AJ5" s="239"/>
    </row>
    <row r="6" spans="1:36" ht="11.25" customHeight="1" thickBot="1" x14ac:dyDescent="0.25">
      <c r="A6" s="249"/>
      <c r="B6" s="249"/>
      <c r="C6" s="249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6"/>
      <c r="AH6" s="240"/>
      <c r="AI6" s="240"/>
      <c r="AJ6" s="240"/>
    </row>
    <row r="7" spans="1:36" x14ac:dyDescent="0.2">
      <c r="A7" s="229" t="s">
        <v>9</v>
      </c>
      <c r="B7" s="230"/>
      <c r="C7" s="230"/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24">
        <v>17</v>
      </c>
      <c r="U7" s="24">
        <v>18</v>
      </c>
      <c r="V7" s="24">
        <v>19</v>
      </c>
      <c r="W7" s="24">
        <v>20</v>
      </c>
      <c r="X7" s="24">
        <v>21</v>
      </c>
      <c r="Y7" s="24">
        <v>22</v>
      </c>
      <c r="Z7" s="24">
        <v>23</v>
      </c>
      <c r="AA7" s="24">
        <v>24</v>
      </c>
      <c r="AB7" s="24">
        <v>25</v>
      </c>
      <c r="AC7" s="24">
        <v>26</v>
      </c>
      <c r="AD7" s="24">
        <v>27</v>
      </c>
      <c r="AE7" s="24">
        <v>28</v>
      </c>
      <c r="AF7" s="24">
        <v>29</v>
      </c>
      <c r="AG7" s="24"/>
      <c r="AH7" s="24">
        <v>30</v>
      </c>
      <c r="AI7" s="24">
        <v>31</v>
      </c>
      <c r="AJ7" s="25">
        <v>32</v>
      </c>
    </row>
    <row r="8" spans="1:36" ht="12.75" customHeight="1" x14ac:dyDescent="0.2">
      <c r="A8" s="241" t="s">
        <v>165</v>
      </c>
      <c r="B8" s="242"/>
      <c r="C8" s="243"/>
      <c r="D8" s="10" t="s">
        <v>193</v>
      </c>
      <c r="E8" s="26"/>
      <c r="F8" s="26"/>
      <c r="G8" s="26">
        <v>5</v>
      </c>
      <c r="H8" s="26"/>
      <c r="I8" s="26">
        <v>5</v>
      </c>
      <c r="J8" s="26">
        <v>6</v>
      </c>
      <c r="K8" s="26"/>
      <c r="L8" s="26"/>
      <c r="M8" s="26"/>
      <c r="N8" s="26"/>
      <c r="O8" s="26"/>
      <c r="P8" s="26"/>
      <c r="Q8" s="26"/>
      <c r="R8" s="26"/>
      <c r="S8" s="26"/>
      <c r="T8" s="26">
        <v>30</v>
      </c>
      <c r="U8" s="26"/>
      <c r="V8" s="26"/>
      <c r="W8" s="26"/>
      <c r="X8" s="26"/>
      <c r="Y8" s="26"/>
      <c r="Z8" s="26"/>
      <c r="AA8" s="26"/>
      <c r="AB8" s="26">
        <v>1</v>
      </c>
      <c r="AC8" s="26"/>
      <c r="AD8" s="26"/>
      <c r="AE8" s="26"/>
      <c r="AF8" s="26"/>
      <c r="AG8" s="26"/>
      <c r="AH8" s="26">
        <v>9</v>
      </c>
      <c r="AI8" s="26"/>
      <c r="AJ8" s="2">
        <v>195</v>
      </c>
    </row>
    <row r="9" spans="1:36" ht="12.75" x14ac:dyDescent="0.2">
      <c r="A9" s="174" t="s">
        <v>55</v>
      </c>
      <c r="B9" s="174"/>
      <c r="C9" s="174"/>
      <c r="D9" s="10">
        <v>5.17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>
        <v>27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">
        <v>25</v>
      </c>
    </row>
    <row r="10" spans="1:36" ht="12.75" x14ac:dyDescent="0.2">
      <c r="A10" s="179" t="s">
        <v>245</v>
      </c>
      <c r="B10" s="180"/>
      <c r="C10" s="181"/>
      <c r="D10" s="10"/>
      <c r="E10" s="26"/>
      <c r="F10" s="26"/>
      <c r="G10" s="26"/>
      <c r="H10" s="26"/>
      <c r="I10" s="26">
        <v>10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>
        <v>1</v>
      </c>
      <c r="AH10" s="26"/>
      <c r="AI10" s="26"/>
      <c r="AJ10" s="2">
        <v>210</v>
      </c>
    </row>
    <row r="11" spans="1:36" x14ac:dyDescent="0.2">
      <c r="A11" s="250"/>
      <c r="B11" s="251"/>
      <c r="C11" s="251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78"/>
      <c r="AJ11" s="81"/>
    </row>
    <row r="12" spans="1:36" ht="12" thickBot="1" x14ac:dyDescent="0.25">
      <c r="A12" s="252"/>
      <c r="B12" s="253"/>
      <c r="C12" s="253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79"/>
      <c r="AJ12" s="81"/>
    </row>
    <row r="13" spans="1:36" x14ac:dyDescent="0.2">
      <c r="A13" s="229" t="s">
        <v>84</v>
      </c>
      <c r="B13" s="230"/>
      <c r="C13" s="230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80"/>
      <c r="AJ13" s="81"/>
    </row>
    <row r="14" spans="1:36" ht="12.75" x14ac:dyDescent="0.2">
      <c r="A14" s="174"/>
      <c r="B14" s="174"/>
      <c r="C14" s="174"/>
      <c r="D14" s="10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78"/>
      <c r="AJ14" s="81"/>
    </row>
    <row r="15" spans="1:36" ht="12.75" customHeight="1" x14ac:dyDescent="0.2">
      <c r="A15" s="174" t="s">
        <v>106</v>
      </c>
      <c r="B15" s="174"/>
      <c r="C15" s="174"/>
      <c r="D15" s="26" t="s">
        <v>74</v>
      </c>
      <c r="E15" s="26"/>
      <c r="F15" s="26">
        <v>182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78"/>
      <c r="AJ15" s="82">
        <v>182</v>
      </c>
    </row>
    <row r="16" spans="1:36" ht="13.5" customHeight="1" thickBot="1" x14ac:dyDescent="0.25">
      <c r="A16" s="174" t="s">
        <v>12</v>
      </c>
      <c r="B16" s="174"/>
      <c r="C16" s="174"/>
      <c r="D16" s="45" t="s">
        <v>158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79"/>
      <c r="AJ16" s="81">
        <v>100</v>
      </c>
    </row>
    <row r="17" spans="1:36" x14ac:dyDescent="0.2">
      <c r="A17" s="229" t="s">
        <v>11</v>
      </c>
      <c r="B17" s="230"/>
      <c r="C17" s="230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80"/>
      <c r="AJ17" s="81"/>
    </row>
    <row r="18" spans="1:36" ht="12.75" x14ac:dyDescent="0.2">
      <c r="A18" s="174" t="s">
        <v>297</v>
      </c>
      <c r="B18" s="174"/>
      <c r="C18" s="174"/>
      <c r="D18" s="52">
        <v>1.18</v>
      </c>
      <c r="E18" s="26"/>
      <c r="F18" s="26"/>
      <c r="G18" s="26"/>
      <c r="H18" s="26">
        <v>5</v>
      </c>
      <c r="I18" s="26"/>
      <c r="J18" s="26"/>
      <c r="K18" s="26"/>
      <c r="L18" s="26"/>
      <c r="M18" s="26"/>
      <c r="N18" s="26"/>
      <c r="O18" s="26"/>
      <c r="P18" s="36">
        <v>100</v>
      </c>
      <c r="Q18" s="36">
        <v>27</v>
      </c>
      <c r="R18" s="26">
        <v>12</v>
      </c>
      <c r="S18" s="26"/>
      <c r="T18" s="26"/>
      <c r="U18" s="26"/>
      <c r="V18" s="26"/>
      <c r="W18" s="26"/>
      <c r="X18" s="26"/>
      <c r="Y18" s="26"/>
      <c r="Z18" s="26"/>
      <c r="AA18" s="26"/>
      <c r="AB18" s="26">
        <v>1</v>
      </c>
      <c r="AC18" s="26"/>
      <c r="AD18" s="26"/>
      <c r="AE18" s="26"/>
      <c r="AF18" s="26"/>
      <c r="AG18" s="26"/>
      <c r="AH18" s="26"/>
      <c r="AI18" s="78"/>
      <c r="AJ18" s="2">
        <v>400</v>
      </c>
    </row>
    <row r="19" spans="1:36" ht="12.75" x14ac:dyDescent="0.2">
      <c r="A19" s="179" t="s">
        <v>289</v>
      </c>
      <c r="B19" s="180"/>
      <c r="C19" s="181"/>
      <c r="D19" s="52">
        <v>1.1599999999999999</v>
      </c>
      <c r="E19" s="26"/>
      <c r="F19" s="26"/>
      <c r="G19" s="26">
        <v>5</v>
      </c>
      <c r="H19" s="26"/>
      <c r="I19" s="26"/>
      <c r="J19" s="26">
        <v>6</v>
      </c>
      <c r="K19" s="26">
        <v>50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>
        <v>1</v>
      </c>
      <c r="AC19" s="26"/>
      <c r="AD19" s="26"/>
      <c r="AE19" s="26"/>
      <c r="AF19" s="26"/>
      <c r="AG19" s="26"/>
      <c r="AH19" s="26"/>
      <c r="AI19" s="78"/>
      <c r="AJ19" s="2">
        <v>215</v>
      </c>
    </row>
    <row r="20" spans="1:36" ht="12.75" x14ac:dyDescent="0.2">
      <c r="A20" s="174" t="s">
        <v>258</v>
      </c>
      <c r="B20" s="174"/>
      <c r="C20" s="174"/>
      <c r="D20" s="10" t="s">
        <v>237</v>
      </c>
      <c r="E20" s="26"/>
      <c r="F20" s="26"/>
      <c r="G20" s="26">
        <v>5</v>
      </c>
      <c r="H20" s="26">
        <v>2</v>
      </c>
      <c r="I20" s="26"/>
      <c r="J20" s="26">
        <v>5</v>
      </c>
      <c r="K20" s="26"/>
      <c r="L20" s="26"/>
      <c r="M20" s="26"/>
      <c r="N20" s="26"/>
      <c r="O20" s="26"/>
      <c r="P20" s="26"/>
      <c r="Q20" s="36"/>
      <c r="R20" s="26"/>
      <c r="S20" s="26"/>
      <c r="T20" s="26"/>
      <c r="U20" s="26"/>
      <c r="V20" s="26">
        <v>84</v>
      </c>
      <c r="W20" s="26">
        <v>0.25</v>
      </c>
      <c r="X20" s="26"/>
      <c r="Y20" s="26"/>
      <c r="Z20" s="26"/>
      <c r="AA20" s="26"/>
      <c r="AB20" s="26">
        <v>1</v>
      </c>
      <c r="AC20" s="26"/>
      <c r="AD20" s="26"/>
      <c r="AE20" s="26"/>
      <c r="AF20" s="26"/>
      <c r="AG20" s="26"/>
      <c r="AH20" s="26"/>
      <c r="AI20" s="78"/>
      <c r="AJ20" s="2">
        <v>85</v>
      </c>
    </row>
    <row r="21" spans="1:36" ht="12.75" customHeight="1" x14ac:dyDescent="0.2">
      <c r="A21" s="179" t="s">
        <v>246</v>
      </c>
      <c r="B21" s="180"/>
      <c r="C21" s="181"/>
      <c r="D21" s="26"/>
      <c r="E21" s="26"/>
      <c r="F21" s="26"/>
      <c r="G21" s="26"/>
      <c r="H21" s="26"/>
      <c r="I21" s="26">
        <v>10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>
        <v>21</v>
      </c>
      <c r="Y21" s="26"/>
      <c r="Z21" s="26"/>
      <c r="AA21" s="26"/>
      <c r="AB21" s="26"/>
      <c r="AC21" s="26"/>
      <c r="AD21" s="26"/>
      <c r="AE21" s="26"/>
      <c r="AF21" s="26">
        <v>1</v>
      </c>
      <c r="AG21" s="26"/>
      <c r="AH21" s="26"/>
      <c r="AI21" s="78"/>
      <c r="AJ21" s="2">
        <v>200</v>
      </c>
    </row>
    <row r="22" spans="1:36" x14ac:dyDescent="0.2">
      <c r="A22" s="227"/>
      <c r="B22" s="228"/>
      <c r="C22" s="22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78"/>
      <c r="AJ22" s="81"/>
    </row>
    <row r="23" spans="1:36" x14ac:dyDescent="0.2">
      <c r="A23" s="227"/>
      <c r="B23" s="228"/>
      <c r="C23" s="22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78"/>
      <c r="AJ23" s="81"/>
    </row>
    <row r="24" spans="1:36" ht="12" thickBot="1" x14ac:dyDescent="0.25">
      <c r="A24" s="227"/>
      <c r="B24" s="228"/>
      <c r="C24" s="228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78"/>
      <c r="AJ24" s="81"/>
    </row>
    <row r="25" spans="1:36" x14ac:dyDescent="0.2">
      <c r="A25" s="229" t="s">
        <v>14</v>
      </c>
      <c r="B25" s="230"/>
      <c r="C25" s="230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80"/>
      <c r="AJ25" s="81"/>
    </row>
    <row r="26" spans="1:36" ht="12.75" x14ac:dyDescent="0.2">
      <c r="A26" s="179" t="s">
        <v>171</v>
      </c>
      <c r="B26" s="180"/>
      <c r="C26" s="181"/>
      <c r="D26" s="26">
        <v>5.6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>
        <v>218</v>
      </c>
      <c r="AB26" s="26"/>
      <c r="AC26" s="26"/>
      <c r="AD26" s="26"/>
      <c r="AE26" s="26"/>
      <c r="AF26" s="26"/>
      <c r="AG26" s="26"/>
      <c r="AH26" s="26"/>
      <c r="AI26" s="78"/>
      <c r="AJ26" s="82">
        <v>210</v>
      </c>
    </row>
    <row r="27" spans="1:36" ht="14.25" customHeight="1" thickBot="1" x14ac:dyDescent="0.25">
      <c r="A27" s="233"/>
      <c r="B27" s="234"/>
      <c r="C27" s="23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79"/>
      <c r="AJ27" s="81"/>
    </row>
    <row r="28" spans="1:36" x14ac:dyDescent="0.2">
      <c r="A28" s="229" t="s">
        <v>16</v>
      </c>
      <c r="B28" s="230"/>
      <c r="C28" s="230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80"/>
      <c r="AJ28" s="81"/>
    </row>
    <row r="29" spans="1:36" ht="12.75" customHeight="1" x14ac:dyDescent="0.2">
      <c r="A29" s="174" t="s">
        <v>172</v>
      </c>
      <c r="B29" s="174"/>
      <c r="C29" s="174"/>
      <c r="D29" s="10">
        <v>7.5</v>
      </c>
      <c r="E29" s="26"/>
      <c r="F29" s="26"/>
      <c r="G29" s="26">
        <v>5</v>
      </c>
      <c r="H29" s="26"/>
      <c r="I29" s="26"/>
      <c r="J29" s="26">
        <v>5</v>
      </c>
      <c r="K29" s="26"/>
      <c r="L29" s="26"/>
      <c r="M29" s="26"/>
      <c r="N29" s="26"/>
      <c r="O29" s="26"/>
      <c r="P29" s="36">
        <v>218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>
        <v>1</v>
      </c>
      <c r="AC29" s="26"/>
      <c r="AD29" s="26"/>
      <c r="AE29" s="26"/>
      <c r="AF29" s="26"/>
      <c r="AG29" s="26"/>
      <c r="AH29" s="26">
        <v>9</v>
      </c>
      <c r="AI29" s="26"/>
      <c r="AJ29" s="2">
        <v>150</v>
      </c>
    </row>
    <row r="30" spans="1:36" ht="12.75" x14ac:dyDescent="0.2">
      <c r="A30" s="179" t="s">
        <v>173</v>
      </c>
      <c r="B30" s="180"/>
      <c r="C30" s="181"/>
      <c r="D30" s="77" t="s">
        <v>302</v>
      </c>
      <c r="E30" s="26"/>
      <c r="F30" s="26">
        <v>18</v>
      </c>
      <c r="G30" s="26"/>
      <c r="H30" s="26">
        <v>5</v>
      </c>
      <c r="I30" s="26"/>
      <c r="J30" s="26">
        <v>3</v>
      </c>
      <c r="K30" s="26"/>
      <c r="L30" s="26"/>
      <c r="M30" s="26"/>
      <c r="N30" s="26">
        <v>103</v>
      </c>
      <c r="O30" s="26"/>
      <c r="P30" s="26"/>
      <c r="Q30" s="26"/>
      <c r="R30" s="26"/>
      <c r="S30" s="26"/>
      <c r="T30" s="26"/>
      <c r="U30" s="26"/>
      <c r="V30" s="26"/>
      <c r="W30" s="95" t="s">
        <v>232</v>
      </c>
      <c r="X30" s="26"/>
      <c r="Y30" s="26"/>
      <c r="Z30" s="26"/>
      <c r="AA30" s="26"/>
      <c r="AB30" s="26">
        <v>1</v>
      </c>
      <c r="AC30" s="26"/>
      <c r="AD30" s="26"/>
      <c r="AE30" s="26"/>
      <c r="AF30" s="26"/>
      <c r="AG30" s="26"/>
      <c r="AH30" s="26"/>
      <c r="AI30" s="26"/>
      <c r="AJ30" s="2">
        <v>105</v>
      </c>
    </row>
    <row r="31" spans="1:36" ht="12.75" x14ac:dyDescent="0.2">
      <c r="A31" s="179"/>
      <c r="B31" s="180"/>
      <c r="C31" s="181"/>
      <c r="D31" s="10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"/>
    </row>
    <row r="32" spans="1:36" ht="12.75" x14ac:dyDescent="0.2">
      <c r="A32" s="236" t="s">
        <v>17</v>
      </c>
      <c r="B32" s="237"/>
      <c r="C32" s="237"/>
      <c r="D32" s="26">
        <v>11.2</v>
      </c>
      <c r="E32" s="26"/>
      <c r="F32" s="26"/>
      <c r="G32" s="26"/>
      <c r="H32" s="26"/>
      <c r="I32" s="26">
        <v>10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>
        <v>1</v>
      </c>
      <c r="AH32" s="26"/>
      <c r="AI32" s="78"/>
      <c r="AJ32" s="82">
        <v>210</v>
      </c>
    </row>
    <row r="33" spans="1:36" x14ac:dyDescent="0.2">
      <c r="A33" s="227"/>
      <c r="B33" s="228"/>
      <c r="C33" s="228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83"/>
    </row>
    <row r="34" spans="1:36" ht="12" thickBot="1" x14ac:dyDescent="0.25">
      <c r="A34" s="227"/>
      <c r="B34" s="228"/>
      <c r="C34" s="228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7"/>
    </row>
    <row r="35" spans="1:36" x14ac:dyDescent="0.2">
      <c r="A35" s="229" t="s">
        <v>19</v>
      </c>
      <c r="B35" s="230"/>
      <c r="C35" s="230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30"/>
    </row>
    <row r="36" spans="1:36" ht="13.5" thickBot="1" x14ac:dyDescent="0.25">
      <c r="A36" s="179"/>
      <c r="B36" s="180"/>
      <c r="C36" s="181"/>
      <c r="D36" s="12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54"/>
    </row>
    <row r="37" spans="1:36" ht="12" thickBot="1" x14ac:dyDescent="0.25">
      <c r="A37" s="225" t="s">
        <v>85</v>
      </c>
      <c r="B37" s="226"/>
      <c r="C37" s="226"/>
      <c r="D37" s="32"/>
      <c r="E37" s="33">
        <f t="shared" ref="E37:AI37" si="0">SUM(E8:E36)</f>
        <v>0</v>
      </c>
      <c r="F37" s="33">
        <f t="shared" si="0"/>
        <v>200</v>
      </c>
      <c r="G37" s="33">
        <f t="shared" si="0"/>
        <v>20</v>
      </c>
      <c r="H37" s="33">
        <f t="shared" si="0"/>
        <v>12</v>
      </c>
      <c r="I37" s="33">
        <f t="shared" si="0"/>
        <v>35</v>
      </c>
      <c r="J37" s="33">
        <f t="shared" si="0"/>
        <v>25</v>
      </c>
      <c r="K37" s="33">
        <f t="shared" si="0"/>
        <v>50</v>
      </c>
      <c r="L37" s="33">
        <f t="shared" si="0"/>
        <v>0</v>
      </c>
      <c r="M37" s="33">
        <f t="shared" si="0"/>
        <v>0</v>
      </c>
      <c r="N37" s="33">
        <f t="shared" si="0"/>
        <v>103</v>
      </c>
      <c r="O37" s="33">
        <f t="shared" si="0"/>
        <v>0</v>
      </c>
      <c r="P37" s="33">
        <f t="shared" si="0"/>
        <v>318</v>
      </c>
      <c r="Q37" s="33">
        <f t="shared" si="0"/>
        <v>27</v>
      </c>
      <c r="R37" s="33">
        <f t="shared" si="0"/>
        <v>12</v>
      </c>
      <c r="S37" s="33">
        <f t="shared" si="0"/>
        <v>0</v>
      </c>
      <c r="T37" s="33">
        <f t="shared" si="0"/>
        <v>30</v>
      </c>
      <c r="U37" s="33">
        <f t="shared" si="0"/>
        <v>27</v>
      </c>
      <c r="V37" s="33">
        <f t="shared" si="0"/>
        <v>84</v>
      </c>
      <c r="W37" s="33">
        <v>0.125</v>
      </c>
      <c r="X37" s="33">
        <f t="shared" si="0"/>
        <v>21</v>
      </c>
      <c r="Y37" s="33">
        <f t="shared" si="0"/>
        <v>0</v>
      </c>
      <c r="Z37" s="33">
        <f t="shared" si="0"/>
        <v>0</v>
      </c>
      <c r="AA37" s="33">
        <f t="shared" si="0"/>
        <v>218</v>
      </c>
      <c r="AB37" s="33">
        <f t="shared" si="0"/>
        <v>6</v>
      </c>
      <c r="AC37" s="33">
        <f t="shared" si="0"/>
        <v>0</v>
      </c>
      <c r="AD37" s="33">
        <f t="shared" si="0"/>
        <v>0</v>
      </c>
      <c r="AE37" s="33">
        <f t="shared" si="0"/>
        <v>0</v>
      </c>
      <c r="AF37" s="33">
        <f t="shared" si="0"/>
        <v>1</v>
      </c>
      <c r="AG37" s="33">
        <f t="shared" si="0"/>
        <v>2</v>
      </c>
      <c r="AH37" s="33">
        <f t="shared" si="0"/>
        <v>18</v>
      </c>
      <c r="AI37" s="33">
        <f t="shared" si="0"/>
        <v>0</v>
      </c>
      <c r="AJ37" s="34"/>
    </row>
    <row r="39" spans="1:36" x14ac:dyDescent="0.2">
      <c r="W39" s="94" t="s">
        <v>232</v>
      </c>
    </row>
  </sheetData>
  <mergeCells count="66">
    <mergeCell ref="A36:C36"/>
    <mergeCell ref="A37:C37"/>
    <mergeCell ref="A32:C32"/>
    <mergeCell ref="A33:C33"/>
    <mergeCell ref="A34:C34"/>
    <mergeCell ref="A35:C35"/>
    <mergeCell ref="A31:C31"/>
    <mergeCell ref="A22:C22"/>
    <mergeCell ref="A23:C23"/>
    <mergeCell ref="A24:C24"/>
    <mergeCell ref="A26:C26"/>
    <mergeCell ref="A25:C25"/>
    <mergeCell ref="A27:C27"/>
    <mergeCell ref="A28:C28"/>
    <mergeCell ref="A29:C29"/>
    <mergeCell ref="A30:C30"/>
    <mergeCell ref="A21:C21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19:C19"/>
    <mergeCell ref="AG2:AG6"/>
    <mergeCell ref="A10:C10"/>
    <mergeCell ref="AD2:AD6"/>
    <mergeCell ref="L2:L6"/>
    <mergeCell ref="M2:M6"/>
    <mergeCell ref="I2:I6"/>
    <mergeCell ref="J2:J6"/>
    <mergeCell ref="K2:K6"/>
    <mergeCell ref="A8:C8"/>
    <mergeCell ref="A9:C9"/>
    <mergeCell ref="Q2:Q6"/>
    <mergeCell ref="A7:C7"/>
    <mergeCell ref="W2:W6"/>
    <mergeCell ref="AA2:AA6"/>
    <mergeCell ref="AB2:AB6"/>
    <mergeCell ref="AC2:AC6"/>
    <mergeCell ref="AF2:AF6"/>
    <mergeCell ref="AE2:AE6"/>
    <mergeCell ref="R2:R6"/>
    <mergeCell ref="S2:S6"/>
    <mergeCell ref="T2:T6"/>
    <mergeCell ref="U2:U6"/>
    <mergeCell ref="V2:V6"/>
    <mergeCell ref="A1:AJ1"/>
    <mergeCell ref="A2:C6"/>
    <mergeCell ref="D2:D6"/>
    <mergeCell ref="E2:E6"/>
    <mergeCell ref="F2:F6"/>
    <mergeCell ref="G2:G6"/>
    <mergeCell ref="H2:H6"/>
    <mergeCell ref="N2:N6"/>
    <mergeCell ref="O2:O6"/>
    <mergeCell ref="P2:P6"/>
    <mergeCell ref="AI2:AI6"/>
    <mergeCell ref="AJ2:AJ6"/>
    <mergeCell ref="X2:X6"/>
    <mergeCell ref="Y2:Y6"/>
    <mergeCell ref="Z2:Z6"/>
    <mergeCell ref="AH2:AH6"/>
  </mergeCells>
  <pageMargins left="0.31130268199233718" right="0.7" top="0.66666666666666663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view="pageLayout" topLeftCell="A10" zoomScale="106" zoomScaleNormal="100" zoomScalePageLayoutView="106" workbookViewId="0">
      <selection activeCell="T29" sqref="T29"/>
    </sheetView>
  </sheetViews>
  <sheetFormatPr defaultColWidth="9.140625" defaultRowHeight="11.25" x14ac:dyDescent="0.2"/>
  <cols>
    <col min="1" max="3" width="9.140625" style="35" customWidth="1"/>
    <col min="4" max="4" width="5.42578125" style="35" customWidth="1"/>
    <col min="5" max="6" width="3.5703125" style="35" customWidth="1"/>
    <col min="7" max="9" width="3" style="35" customWidth="1"/>
    <col min="10" max="10" width="3.42578125" style="35" customWidth="1"/>
    <col min="11" max="12" width="3" style="35" customWidth="1"/>
    <col min="13" max="13" width="3.5703125" style="35" customWidth="1"/>
    <col min="14" max="14" width="4.85546875" style="35" customWidth="1"/>
    <col min="15" max="15" width="3.5703125" style="35" customWidth="1"/>
    <col min="16" max="16" width="4" style="35" customWidth="1"/>
    <col min="17" max="17" width="3" style="35" customWidth="1"/>
    <col min="18" max="18" width="3.42578125" style="35" customWidth="1"/>
    <col min="19" max="21" width="3" style="35" customWidth="1"/>
    <col min="22" max="22" width="3.5703125" style="35" customWidth="1"/>
    <col min="23" max="25" width="3" style="35" customWidth="1"/>
    <col min="26" max="26" width="2.140625" style="35" customWidth="1"/>
    <col min="27" max="27" width="2" style="35" customWidth="1"/>
    <col min="28" max="28" width="4" style="35" customWidth="1"/>
    <col min="29" max="29" width="3.7109375" style="35" customWidth="1"/>
    <col min="30" max="31" width="3" style="35" customWidth="1"/>
    <col min="32" max="32" width="3.28515625" style="35" customWidth="1"/>
    <col min="33" max="33" width="2.7109375" style="35" customWidth="1"/>
    <col min="34" max="34" width="2" style="35" customWidth="1"/>
    <col min="35" max="35" width="4.85546875" style="35" customWidth="1"/>
    <col min="36" max="16384" width="9.140625" style="35"/>
  </cols>
  <sheetData>
    <row r="1" spans="1:35" ht="18.75" x14ac:dyDescent="0.2">
      <c r="A1" s="278" t="s">
        <v>298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</row>
    <row r="2" spans="1:35" ht="11.25" customHeight="1" x14ac:dyDescent="0.2">
      <c r="A2" s="248" t="s">
        <v>79</v>
      </c>
      <c r="B2" s="248"/>
      <c r="C2" s="248"/>
      <c r="D2" s="239" t="s">
        <v>80</v>
      </c>
      <c r="E2" s="239" t="s">
        <v>12</v>
      </c>
      <c r="F2" s="239" t="s">
        <v>37</v>
      </c>
      <c r="G2" s="239" t="s">
        <v>81</v>
      </c>
      <c r="H2" s="239" t="s">
        <v>82</v>
      </c>
      <c r="I2" s="239" t="s">
        <v>57</v>
      </c>
      <c r="J2" s="239" t="s">
        <v>86</v>
      </c>
      <c r="K2" s="239" t="s">
        <v>182</v>
      </c>
      <c r="L2" s="239" t="s">
        <v>102</v>
      </c>
      <c r="M2" s="239" t="s">
        <v>191</v>
      </c>
      <c r="N2" s="239" t="s">
        <v>93</v>
      </c>
      <c r="O2" s="239" t="s">
        <v>90</v>
      </c>
      <c r="P2" s="239" t="s">
        <v>104</v>
      </c>
      <c r="Q2" s="239" t="s">
        <v>92</v>
      </c>
      <c r="R2" s="239" t="s">
        <v>89</v>
      </c>
      <c r="S2" s="239" t="s">
        <v>108</v>
      </c>
      <c r="T2" s="239" t="s">
        <v>100</v>
      </c>
      <c r="U2" s="239" t="s">
        <v>190</v>
      </c>
      <c r="V2" s="239" t="s">
        <v>195</v>
      </c>
      <c r="W2" s="239" t="s">
        <v>94</v>
      </c>
      <c r="X2" s="239" t="s">
        <v>95</v>
      </c>
      <c r="Y2" s="239" t="s">
        <v>87</v>
      </c>
      <c r="Z2" s="239"/>
      <c r="AA2" s="239"/>
      <c r="AB2" s="239" t="s">
        <v>300</v>
      </c>
      <c r="AC2" s="239" t="s">
        <v>170</v>
      </c>
      <c r="AD2" s="239" t="s">
        <v>101</v>
      </c>
      <c r="AE2" s="239" t="s">
        <v>99</v>
      </c>
      <c r="AF2" s="239" t="s">
        <v>188</v>
      </c>
      <c r="AG2" s="239" t="s">
        <v>187</v>
      </c>
      <c r="AH2" s="239"/>
      <c r="AI2" s="239" t="s">
        <v>83</v>
      </c>
    </row>
    <row r="3" spans="1:35" ht="11.25" customHeight="1" x14ac:dyDescent="0.2">
      <c r="A3" s="248"/>
      <c r="B3" s="248"/>
      <c r="C3" s="248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</row>
    <row r="4" spans="1:35" ht="11.25" customHeight="1" x14ac:dyDescent="0.2">
      <c r="A4" s="248"/>
      <c r="B4" s="248"/>
      <c r="C4" s="248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</row>
    <row r="5" spans="1:35" ht="11.25" customHeight="1" x14ac:dyDescent="0.2">
      <c r="A5" s="248"/>
      <c r="B5" s="248"/>
      <c r="C5" s="248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</row>
    <row r="6" spans="1:35" ht="11.25" customHeight="1" thickBot="1" x14ac:dyDescent="0.25">
      <c r="A6" s="249"/>
      <c r="B6" s="249"/>
      <c r="C6" s="249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</row>
    <row r="7" spans="1:35" x14ac:dyDescent="0.2">
      <c r="A7" s="229" t="s">
        <v>9</v>
      </c>
      <c r="B7" s="230"/>
      <c r="C7" s="230"/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24">
        <v>17</v>
      </c>
      <c r="U7" s="24">
        <v>18</v>
      </c>
      <c r="V7" s="24">
        <v>19</v>
      </c>
      <c r="W7" s="24">
        <v>20</v>
      </c>
      <c r="X7" s="24">
        <v>21</v>
      </c>
      <c r="Y7" s="24">
        <v>22</v>
      </c>
      <c r="Z7" s="24">
        <v>23</v>
      </c>
      <c r="AA7" s="24">
        <v>24</v>
      </c>
      <c r="AB7" s="24">
        <v>25</v>
      </c>
      <c r="AC7" s="24">
        <v>26</v>
      </c>
      <c r="AD7" s="24">
        <v>27</v>
      </c>
      <c r="AE7" s="24">
        <v>28</v>
      </c>
      <c r="AF7" s="24">
        <v>29</v>
      </c>
      <c r="AG7" s="24">
        <v>30</v>
      </c>
      <c r="AH7" s="24">
        <v>31</v>
      </c>
      <c r="AI7" s="25">
        <v>32</v>
      </c>
    </row>
    <row r="8" spans="1:35" ht="12.75" x14ac:dyDescent="0.2">
      <c r="A8" s="174" t="s">
        <v>255</v>
      </c>
      <c r="B8" s="174"/>
      <c r="C8" s="174"/>
      <c r="D8" s="10" t="s">
        <v>174</v>
      </c>
      <c r="E8" s="26"/>
      <c r="F8" s="26"/>
      <c r="G8" s="26">
        <v>5</v>
      </c>
      <c r="H8" s="26"/>
      <c r="I8" s="26">
        <v>5</v>
      </c>
      <c r="J8" s="26">
        <v>13</v>
      </c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>
        <v>40</v>
      </c>
      <c r="Z8" s="26"/>
      <c r="AA8" s="26"/>
      <c r="AB8" s="26"/>
      <c r="AC8" s="26"/>
      <c r="AD8" s="26">
        <v>1</v>
      </c>
      <c r="AE8" s="26"/>
      <c r="AF8" s="26"/>
      <c r="AG8" s="26">
        <v>9</v>
      </c>
      <c r="AH8" s="78"/>
      <c r="AI8" s="2">
        <v>205</v>
      </c>
    </row>
    <row r="9" spans="1:35" ht="12.75" x14ac:dyDescent="0.2">
      <c r="A9" s="190" t="s">
        <v>55</v>
      </c>
      <c r="B9" s="191"/>
      <c r="C9" s="192"/>
      <c r="D9" s="10">
        <v>5.17</v>
      </c>
      <c r="E9" s="26"/>
      <c r="F9" s="26"/>
      <c r="G9" s="26"/>
      <c r="H9" s="26"/>
      <c r="I9" s="26"/>
      <c r="J9" s="26"/>
      <c r="K9" s="26"/>
      <c r="L9" s="26">
        <v>27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78"/>
      <c r="AI9" s="2">
        <v>25</v>
      </c>
    </row>
    <row r="10" spans="1:35" ht="12.75" x14ac:dyDescent="0.2">
      <c r="A10" s="179" t="s">
        <v>17</v>
      </c>
      <c r="B10" s="180"/>
      <c r="C10" s="181"/>
      <c r="D10" s="10">
        <v>11.2</v>
      </c>
      <c r="E10" s="26"/>
      <c r="F10" s="26"/>
      <c r="G10" s="26"/>
      <c r="H10" s="26"/>
      <c r="I10" s="26">
        <v>10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>
        <v>1</v>
      </c>
      <c r="AF10" s="26"/>
      <c r="AG10" s="26"/>
      <c r="AH10" s="78"/>
      <c r="AI10" s="2">
        <v>210</v>
      </c>
    </row>
    <row r="11" spans="1:35" x14ac:dyDescent="0.2">
      <c r="A11" s="250"/>
      <c r="B11" s="251"/>
      <c r="C11" s="251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78"/>
      <c r="AI11" s="81"/>
    </row>
    <row r="12" spans="1:35" ht="12" thickBot="1" x14ac:dyDescent="0.25">
      <c r="A12" s="252"/>
      <c r="B12" s="253"/>
      <c r="C12" s="253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79"/>
      <c r="AI12" s="81"/>
    </row>
    <row r="13" spans="1:35" x14ac:dyDescent="0.2">
      <c r="A13" s="229" t="s">
        <v>84</v>
      </c>
      <c r="B13" s="230"/>
      <c r="C13" s="230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80"/>
      <c r="AI13" s="81"/>
    </row>
    <row r="14" spans="1:35" ht="12.75" x14ac:dyDescent="0.2">
      <c r="A14" s="174"/>
      <c r="B14" s="174"/>
      <c r="C14" s="174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78"/>
      <c r="AI14" s="82"/>
    </row>
    <row r="15" spans="1:35" ht="12.75" customHeight="1" x14ac:dyDescent="0.2">
      <c r="A15" s="174" t="s">
        <v>106</v>
      </c>
      <c r="B15" s="174"/>
      <c r="C15" s="174"/>
      <c r="D15" s="26" t="s">
        <v>74</v>
      </c>
      <c r="E15" s="26"/>
      <c r="F15" s="26">
        <v>200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78"/>
      <c r="AI15" s="81">
        <v>200</v>
      </c>
    </row>
    <row r="16" spans="1:35" ht="13.5" customHeight="1" thickBot="1" x14ac:dyDescent="0.25">
      <c r="A16" s="174" t="s">
        <v>12</v>
      </c>
      <c r="B16" s="174"/>
      <c r="C16" s="174"/>
      <c r="D16" s="45" t="s">
        <v>181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79"/>
      <c r="AI16" s="81"/>
    </row>
    <row r="17" spans="1:35" x14ac:dyDescent="0.2">
      <c r="A17" s="229" t="s">
        <v>11</v>
      </c>
      <c r="B17" s="230"/>
      <c r="C17" s="230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80"/>
      <c r="AI17" s="81"/>
    </row>
    <row r="18" spans="1:35" ht="12.75" x14ac:dyDescent="0.2">
      <c r="A18" s="174" t="s">
        <v>288</v>
      </c>
      <c r="B18" s="174"/>
      <c r="C18" s="174"/>
      <c r="D18" s="10" t="s">
        <v>239</v>
      </c>
      <c r="E18" s="26"/>
      <c r="F18" s="26"/>
      <c r="G18" s="26"/>
      <c r="H18" s="26">
        <v>5</v>
      </c>
      <c r="I18" s="26"/>
      <c r="J18" s="26"/>
      <c r="K18" s="26"/>
      <c r="L18" s="26"/>
      <c r="M18" s="26">
        <v>20</v>
      </c>
      <c r="N18" s="26"/>
      <c r="O18" s="26"/>
      <c r="P18" s="36">
        <v>27</v>
      </c>
      <c r="Q18" s="26"/>
      <c r="R18" s="36">
        <v>117</v>
      </c>
      <c r="S18" s="26"/>
      <c r="T18" s="26">
        <v>10</v>
      </c>
      <c r="U18" s="26"/>
      <c r="V18" s="26"/>
      <c r="W18" s="26"/>
      <c r="X18" s="26"/>
      <c r="Y18" s="26"/>
      <c r="Z18" s="26"/>
      <c r="AA18" s="26"/>
      <c r="AB18" s="26"/>
      <c r="AC18" s="26"/>
      <c r="AD18" s="26">
        <v>1</v>
      </c>
      <c r="AE18" s="26"/>
      <c r="AF18" s="26"/>
      <c r="AG18" s="26"/>
      <c r="AH18" s="78"/>
      <c r="AI18" s="2">
        <v>410</v>
      </c>
    </row>
    <row r="19" spans="1:35" ht="12.75" x14ac:dyDescent="0.2">
      <c r="A19" s="174" t="s">
        <v>299</v>
      </c>
      <c r="B19" s="174"/>
      <c r="C19" s="174"/>
      <c r="D19" s="10" t="s">
        <v>240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36"/>
      <c r="Q19" s="26"/>
      <c r="R19" s="36"/>
      <c r="S19" s="26"/>
      <c r="T19" s="26"/>
      <c r="U19" s="26"/>
      <c r="V19" s="26">
        <v>175</v>
      </c>
      <c r="W19" s="26"/>
      <c r="X19" s="26"/>
      <c r="Y19" s="26"/>
      <c r="Z19" s="26"/>
      <c r="AA19" s="26"/>
      <c r="AB19" s="26"/>
      <c r="AC19" s="26"/>
      <c r="AD19" s="26">
        <v>1</v>
      </c>
      <c r="AE19" s="26"/>
      <c r="AF19" s="26"/>
      <c r="AG19" s="26"/>
      <c r="AH19" s="78"/>
      <c r="AI19" s="2">
        <v>95</v>
      </c>
    </row>
    <row r="20" spans="1:35" ht="12.75" x14ac:dyDescent="0.2">
      <c r="A20" s="179" t="s">
        <v>230</v>
      </c>
      <c r="B20" s="180"/>
      <c r="C20" s="181"/>
      <c r="D20" s="26">
        <v>11.6</v>
      </c>
      <c r="E20" s="26"/>
      <c r="F20" s="26"/>
      <c r="G20" s="26"/>
      <c r="H20" s="26"/>
      <c r="I20" s="26">
        <v>10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>
        <v>21</v>
      </c>
      <c r="X20" s="26"/>
      <c r="Y20" s="26"/>
      <c r="Z20" s="26"/>
      <c r="AA20" s="26"/>
      <c r="AB20" s="26"/>
      <c r="AC20" s="26"/>
      <c r="AD20" s="26"/>
      <c r="AE20" s="26"/>
      <c r="AF20" s="26">
        <v>1</v>
      </c>
      <c r="AG20" s="26"/>
      <c r="AH20" s="78"/>
      <c r="AI20" s="2">
        <v>200</v>
      </c>
    </row>
    <row r="21" spans="1:35" ht="12.75" customHeight="1" x14ac:dyDescent="0.2">
      <c r="A21" s="231" t="s">
        <v>261</v>
      </c>
      <c r="B21" s="232"/>
      <c r="C21" s="232"/>
      <c r="D21" s="26"/>
      <c r="E21" s="26"/>
      <c r="F21" s="26"/>
      <c r="G21" s="26">
        <v>5</v>
      </c>
      <c r="H21" s="26"/>
      <c r="I21" s="26"/>
      <c r="J21" s="26">
        <v>5</v>
      </c>
      <c r="K21" s="26"/>
      <c r="L21" s="26"/>
      <c r="M21" s="26"/>
      <c r="N21" s="26"/>
      <c r="O21" s="26"/>
      <c r="P21" s="26"/>
      <c r="Q21" s="26"/>
      <c r="R21" s="26">
        <v>218</v>
      </c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78"/>
      <c r="AI21" s="81">
        <v>150</v>
      </c>
    </row>
    <row r="22" spans="1:35" x14ac:dyDescent="0.2">
      <c r="A22" s="227"/>
      <c r="B22" s="228"/>
      <c r="C22" s="22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78"/>
      <c r="AI22" s="81"/>
    </row>
    <row r="23" spans="1:35" ht="12" thickBot="1" x14ac:dyDescent="0.25">
      <c r="A23" s="227"/>
      <c r="B23" s="228"/>
      <c r="C23" s="22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78"/>
      <c r="AI23" s="81"/>
    </row>
    <row r="24" spans="1:35" x14ac:dyDescent="0.2">
      <c r="A24" s="229" t="s">
        <v>14</v>
      </c>
      <c r="B24" s="230"/>
      <c r="C24" s="230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80"/>
      <c r="AI24" s="81"/>
    </row>
    <row r="25" spans="1:35" ht="12.75" x14ac:dyDescent="0.2">
      <c r="A25" s="179" t="s">
        <v>128</v>
      </c>
      <c r="B25" s="180"/>
      <c r="C25" s="181"/>
      <c r="D25" s="26">
        <v>11.8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>
        <v>230</v>
      </c>
      <c r="AD25" s="26"/>
      <c r="AE25" s="26"/>
      <c r="AF25" s="26"/>
      <c r="AG25" s="26"/>
      <c r="AH25" s="78"/>
      <c r="AI25" s="82">
        <v>230</v>
      </c>
    </row>
    <row r="26" spans="1:35" ht="13.5" thickBot="1" x14ac:dyDescent="0.25">
      <c r="A26" s="233" t="s">
        <v>251</v>
      </c>
      <c r="B26" s="234"/>
      <c r="C26" s="234"/>
      <c r="D26" s="28">
        <v>10.8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>
        <v>200</v>
      </c>
      <c r="AC26" s="28"/>
      <c r="AD26" s="28"/>
      <c r="AE26" s="28"/>
      <c r="AF26" s="28"/>
      <c r="AG26" s="28"/>
      <c r="AH26" s="79"/>
      <c r="AI26" s="81">
        <v>200</v>
      </c>
    </row>
    <row r="27" spans="1:35" x14ac:dyDescent="0.2">
      <c r="A27" s="229" t="s">
        <v>16</v>
      </c>
      <c r="B27" s="230"/>
      <c r="C27" s="230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80"/>
      <c r="AI27" s="81"/>
    </row>
    <row r="28" spans="1:35" ht="12.75" customHeight="1" x14ac:dyDescent="0.2">
      <c r="A28" s="179" t="s">
        <v>301</v>
      </c>
      <c r="B28" s="180"/>
      <c r="C28" s="181"/>
      <c r="D28" s="75" t="s">
        <v>241</v>
      </c>
      <c r="E28" s="26"/>
      <c r="F28" s="26"/>
      <c r="G28" s="26">
        <v>5</v>
      </c>
      <c r="H28" s="26"/>
      <c r="I28" s="26">
        <v>5</v>
      </c>
      <c r="J28" s="26">
        <v>12</v>
      </c>
      <c r="K28" s="26">
        <v>50</v>
      </c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>
        <v>1</v>
      </c>
      <c r="AE28" s="26"/>
      <c r="AF28" s="26"/>
      <c r="AG28" s="26"/>
      <c r="AH28" s="78"/>
      <c r="AI28" s="2">
        <v>245</v>
      </c>
    </row>
    <row r="29" spans="1:35" ht="12.75" customHeight="1" x14ac:dyDescent="0.2">
      <c r="A29" s="179" t="s">
        <v>175</v>
      </c>
      <c r="B29" s="180"/>
      <c r="C29" s="181"/>
      <c r="D29" s="10" t="s">
        <v>196</v>
      </c>
      <c r="E29" s="26"/>
      <c r="F29" s="26"/>
      <c r="G29" s="26">
        <v>4</v>
      </c>
      <c r="H29" s="26"/>
      <c r="I29" s="36">
        <v>10</v>
      </c>
      <c r="J29" s="26">
        <v>3</v>
      </c>
      <c r="K29" s="26"/>
      <c r="L29" s="26"/>
      <c r="M29" s="26"/>
      <c r="N29" s="123">
        <v>0.16666666666666666</v>
      </c>
      <c r="O29" s="26"/>
      <c r="P29" s="48">
        <v>30</v>
      </c>
      <c r="Q29" s="26"/>
      <c r="R29" s="26"/>
      <c r="S29" s="26"/>
      <c r="T29" s="26">
        <v>5</v>
      </c>
      <c r="U29" s="26">
        <v>65</v>
      </c>
      <c r="V29" s="26"/>
      <c r="W29" s="26"/>
      <c r="X29" s="26"/>
      <c r="Y29" s="36">
        <v>8</v>
      </c>
      <c r="Z29" s="26"/>
      <c r="AA29" s="26"/>
      <c r="AB29" s="26"/>
      <c r="AC29" s="26"/>
      <c r="AD29" s="26">
        <v>1</v>
      </c>
      <c r="AE29" s="26"/>
      <c r="AF29" s="26"/>
      <c r="AG29" s="26">
        <v>9</v>
      </c>
      <c r="AH29" s="78"/>
      <c r="AI29" s="122">
        <v>100</v>
      </c>
    </row>
    <row r="30" spans="1:35" ht="12.75" x14ac:dyDescent="0.2">
      <c r="A30" s="236" t="s">
        <v>17</v>
      </c>
      <c r="B30" s="237"/>
      <c r="C30" s="237"/>
      <c r="D30" s="26">
        <v>11.2</v>
      </c>
      <c r="E30" s="26"/>
      <c r="F30" s="26"/>
      <c r="G30" s="26"/>
      <c r="H30" s="26"/>
      <c r="I30" s="26">
        <v>10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>
        <v>1</v>
      </c>
      <c r="AF30" s="26"/>
      <c r="AG30" s="26"/>
      <c r="AH30" s="78"/>
      <c r="AI30" s="82">
        <v>210</v>
      </c>
    </row>
    <row r="31" spans="1:35" x14ac:dyDescent="0.2">
      <c r="A31" s="227"/>
      <c r="B31" s="228"/>
      <c r="C31" s="228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78"/>
      <c r="AI31" s="81"/>
    </row>
    <row r="32" spans="1:35" ht="12" thickBot="1" x14ac:dyDescent="0.25">
      <c r="A32" s="227"/>
      <c r="B32" s="228"/>
      <c r="C32" s="228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78"/>
      <c r="AI32" s="81"/>
    </row>
    <row r="33" spans="1:35" x14ac:dyDescent="0.2">
      <c r="A33" s="229" t="s">
        <v>19</v>
      </c>
      <c r="B33" s="230"/>
      <c r="C33" s="230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80"/>
      <c r="AI33" s="81"/>
    </row>
    <row r="34" spans="1:35" ht="13.5" thickBot="1" x14ac:dyDescent="0.25">
      <c r="A34" s="179"/>
      <c r="B34" s="180"/>
      <c r="C34" s="18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86"/>
      <c r="AI34" s="82"/>
    </row>
    <row r="35" spans="1:35" ht="13.5" thickBot="1" x14ac:dyDescent="0.25">
      <c r="A35" s="225" t="s">
        <v>85</v>
      </c>
      <c r="B35" s="226"/>
      <c r="C35" s="226"/>
      <c r="D35" s="32"/>
      <c r="E35" s="33">
        <f t="shared" ref="E35:AH35" si="0">SUM(E8:E34)</f>
        <v>0</v>
      </c>
      <c r="F35" s="33">
        <f t="shared" si="0"/>
        <v>200</v>
      </c>
      <c r="G35" s="33">
        <f t="shared" si="0"/>
        <v>19</v>
      </c>
      <c r="H35" s="33">
        <f t="shared" si="0"/>
        <v>5</v>
      </c>
      <c r="I35" s="33">
        <f t="shared" si="0"/>
        <v>50</v>
      </c>
      <c r="J35" s="33">
        <f t="shared" si="0"/>
        <v>33</v>
      </c>
      <c r="K35" s="33">
        <f t="shared" si="0"/>
        <v>50</v>
      </c>
      <c r="L35" s="33">
        <f t="shared" si="0"/>
        <v>27</v>
      </c>
      <c r="M35" s="33">
        <f t="shared" si="0"/>
        <v>20</v>
      </c>
      <c r="N35" s="33">
        <f t="shared" si="0"/>
        <v>0.16666666666666666</v>
      </c>
      <c r="O35" s="33">
        <f t="shared" si="0"/>
        <v>0</v>
      </c>
      <c r="P35" s="33">
        <f t="shared" si="0"/>
        <v>57</v>
      </c>
      <c r="Q35" s="33">
        <f t="shared" si="0"/>
        <v>0</v>
      </c>
      <c r="R35" s="33">
        <f t="shared" si="0"/>
        <v>335</v>
      </c>
      <c r="S35" s="33">
        <f t="shared" si="0"/>
        <v>0</v>
      </c>
      <c r="T35" s="33">
        <f t="shared" si="0"/>
        <v>15</v>
      </c>
      <c r="U35" s="33">
        <f t="shared" si="0"/>
        <v>65</v>
      </c>
      <c r="V35" s="33">
        <f t="shared" si="0"/>
        <v>175</v>
      </c>
      <c r="W35" s="33">
        <f t="shared" si="0"/>
        <v>21</v>
      </c>
      <c r="X35" s="33">
        <f t="shared" si="0"/>
        <v>0</v>
      </c>
      <c r="Y35" s="33">
        <f t="shared" si="0"/>
        <v>48</v>
      </c>
      <c r="Z35" s="33">
        <f t="shared" si="0"/>
        <v>0</v>
      </c>
      <c r="AA35" s="33">
        <f t="shared" si="0"/>
        <v>0</v>
      </c>
      <c r="AB35" s="33">
        <f t="shared" si="0"/>
        <v>200</v>
      </c>
      <c r="AC35" s="33">
        <f t="shared" si="0"/>
        <v>230</v>
      </c>
      <c r="AD35" s="33">
        <f t="shared" si="0"/>
        <v>5</v>
      </c>
      <c r="AE35" s="33">
        <f t="shared" si="0"/>
        <v>2</v>
      </c>
      <c r="AF35" s="33">
        <f t="shared" si="0"/>
        <v>1</v>
      </c>
      <c r="AG35" s="33">
        <f t="shared" si="0"/>
        <v>18</v>
      </c>
      <c r="AH35" s="33">
        <f t="shared" si="0"/>
        <v>0</v>
      </c>
      <c r="AI35" s="88"/>
    </row>
    <row r="36" spans="1:35" ht="12.75" x14ac:dyDescent="0.2">
      <c r="AI36" s="1"/>
    </row>
    <row r="37" spans="1:35" ht="12.75" x14ac:dyDescent="0.2">
      <c r="N37" s="94" t="s">
        <v>197</v>
      </c>
      <c r="AI37" s="1"/>
    </row>
  </sheetData>
  <mergeCells count="63"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  <mergeCell ref="A10:C10"/>
    <mergeCell ref="AD2:AD6"/>
    <mergeCell ref="L2:L6"/>
    <mergeCell ref="M2:M6"/>
    <mergeCell ref="N2:N6"/>
    <mergeCell ref="O2:O6"/>
    <mergeCell ref="P2:P6"/>
    <mergeCell ref="A7:C7"/>
    <mergeCell ref="A8:C8"/>
    <mergeCell ref="A9:C9"/>
    <mergeCell ref="Q2:Q6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20:C2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9:C29"/>
    <mergeCell ref="A21:C21"/>
    <mergeCell ref="A22:C22"/>
    <mergeCell ref="A23:C23"/>
    <mergeCell ref="A24:C24"/>
    <mergeCell ref="A25:C25"/>
    <mergeCell ref="A26:C26"/>
    <mergeCell ref="A27:C27"/>
    <mergeCell ref="A28:C28"/>
    <mergeCell ref="A34:C34"/>
    <mergeCell ref="A35:C35"/>
    <mergeCell ref="A30:C30"/>
    <mergeCell ref="A31:C31"/>
    <mergeCell ref="A32:C32"/>
    <mergeCell ref="A33:C33"/>
  </mergeCells>
  <pageMargins left="0.35377358490566035" right="0.7" top="0.66666666666666663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view="pageLayout" zoomScaleNormal="100" workbookViewId="0">
      <selection activeCell="D12" sqref="D12"/>
    </sheetView>
  </sheetViews>
  <sheetFormatPr defaultRowHeight="15" x14ac:dyDescent="0.25"/>
  <cols>
    <col min="1" max="1" width="3.85546875" customWidth="1"/>
    <col min="3" max="3" width="5.7109375" customWidth="1"/>
    <col min="4" max="4" width="4.85546875" customWidth="1"/>
    <col min="5" max="7" width="5" customWidth="1"/>
    <col min="8" max="11" width="4.85546875" customWidth="1"/>
    <col min="12" max="12" width="5.28515625" customWidth="1"/>
    <col min="13" max="13" width="5.5703125" customWidth="1"/>
    <col min="14" max="14" width="5.28515625" customWidth="1"/>
    <col min="15" max="16" width="6" customWidth="1"/>
    <col min="17" max="17" width="4.7109375" customWidth="1"/>
    <col min="18" max="18" width="6.42578125" customWidth="1"/>
  </cols>
  <sheetData>
    <row r="1" spans="1:18" x14ac:dyDescent="0.25">
      <c r="A1" s="218" t="s">
        <v>31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</row>
    <row r="2" spans="1:18" x14ac:dyDescent="0.25">
      <c r="A2" s="196" t="s">
        <v>32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</row>
    <row r="3" spans="1:18" x14ac:dyDescent="0.25">
      <c r="A3" s="196" t="s">
        <v>148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</row>
    <row r="4" spans="1:18" x14ac:dyDescent="0.25">
      <c r="A4" s="203" t="s">
        <v>33</v>
      </c>
      <c r="B4" s="204" t="s">
        <v>34</v>
      </c>
      <c r="C4" s="204"/>
      <c r="D4" s="217" t="s">
        <v>35</v>
      </c>
      <c r="E4" s="207" t="s">
        <v>140</v>
      </c>
      <c r="F4" s="207" t="s">
        <v>141</v>
      </c>
      <c r="G4" s="207" t="s">
        <v>142</v>
      </c>
      <c r="H4" s="207" t="s">
        <v>143</v>
      </c>
      <c r="I4" s="207" t="s">
        <v>144</v>
      </c>
      <c r="J4" s="207" t="s">
        <v>145</v>
      </c>
      <c r="K4" s="222" t="s">
        <v>146</v>
      </c>
      <c r="L4" s="222" t="s">
        <v>137</v>
      </c>
      <c r="M4" s="222" t="s">
        <v>138</v>
      </c>
      <c r="N4" s="207" t="s">
        <v>139</v>
      </c>
      <c r="O4" s="217" t="s">
        <v>36</v>
      </c>
      <c r="P4" s="219" t="s">
        <v>78</v>
      </c>
      <c r="Q4" s="207"/>
      <c r="R4" s="207" t="s">
        <v>147</v>
      </c>
    </row>
    <row r="5" spans="1:18" ht="30" customHeight="1" x14ac:dyDescent="0.25">
      <c r="A5" s="203"/>
      <c r="B5" s="204"/>
      <c r="C5" s="204"/>
      <c r="D5" s="217"/>
      <c r="E5" s="207"/>
      <c r="F5" s="207"/>
      <c r="G5" s="207"/>
      <c r="H5" s="207"/>
      <c r="I5" s="207"/>
      <c r="J5" s="207"/>
      <c r="K5" s="223"/>
      <c r="L5" s="223"/>
      <c r="M5" s="223"/>
      <c r="N5" s="207"/>
      <c r="O5" s="217"/>
      <c r="P5" s="220"/>
      <c r="Q5" s="207"/>
      <c r="R5" s="207"/>
    </row>
    <row r="6" spans="1:18" ht="3" customHeight="1" x14ac:dyDescent="0.25">
      <c r="A6" s="203"/>
      <c r="B6" s="204"/>
      <c r="C6" s="204"/>
      <c r="D6" s="217"/>
      <c r="E6" s="207"/>
      <c r="F6" s="207"/>
      <c r="G6" s="207"/>
      <c r="H6" s="207"/>
      <c r="I6" s="207"/>
      <c r="J6" s="207"/>
      <c r="K6" s="224"/>
      <c r="L6" s="224"/>
      <c r="M6" s="224"/>
      <c r="N6" s="207"/>
      <c r="O6" s="217"/>
      <c r="P6" s="221"/>
      <c r="Q6" s="207"/>
      <c r="R6" s="207"/>
    </row>
    <row r="7" spans="1:18" x14ac:dyDescent="0.25">
      <c r="A7" s="10">
        <v>1</v>
      </c>
      <c r="B7" s="211" t="s">
        <v>12</v>
      </c>
      <c r="C7" s="211"/>
      <c r="D7" s="13">
        <v>150</v>
      </c>
      <c r="E7" s="10">
        <v>150</v>
      </c>
      <c r="F7" s="10">
        <v>150</v>
      </c>
      <c r="G7" s="10"/>
      <c r="H7" s="10"/>
      <c r="I7" s="10"/>
      <c r="J7" s="10"/>
      <c r="K7" s="10"/>
      <c r="L7" s="10"/>
      <c r="M7" s="10"/>
      <c r="N7" s="11"/>
      <c r="O7" s="20">
        <f>SUM(E7:N7)</f>
        <v>300</v>
      </c>
      <c r="P7" s="11">
        <f>O7-R7</f>
        <v>300</v>
      </c>
      <c r="Q7" s="11"/>
      <c r="R7" s="66">
        <f>D7*S1</f>
        <v>0</v>
      </c>
    </row>
    <row r="8" spans="1:18" x14ac:dyDescent="0.25">
      <c r="A8" s="10">
        <v>2</v>
      </c>
      <c r="B8" s="211" t="s">
        <v>37</v>
      </c>
      <c r="C8" s="211"/>
      <c r="D8" s="13">
        <v>150</v>
      </c>
      <c r="E8" s="10"/>
      <c r="F8" s="10"/>
      <c r="G8" s="10"/>
      <c r="H8" s="10"/>
      <c r="I8" s="10"/>
      <c r="J8" s="10"/>
      <c r="K8" s="10"/>
      <c r="L8" s="10"/>
      <c r="M8" s="10"/>
      <c r="N8" s="11"/>
      <c r="O8" s="20">
        <f>SUM(E8:N8)</f>
        <v>0</v>
      </c>
      <c r="P8" s="11">
        <f t="shared" ref="P8:P9" si="0">O8-R8</f>
        <v>0</v>
      </c>
      <c r="Q8" s="11"/>
      <c r="R8" s="11">
        <f t="shared" ref="R8:R56" si="1">D8*S$1</f>
        <v>0</v>
      </c>
    </row>
    <row r="9" spans="1:18" x14ac:dyDescent="0.25">
      <c r="A9" s="10">
        <v>3</v>
      </c>
      <c r="B9" s="211" t="s">
        <v>38</v>
      </c>
      <c r="C9" s="211"/>
      <c r="D9" s="13">
        <v>4</v>
      </c>
      <c r="E9" s="50"/>
      <c r="F9" s="50"/>
      <c r="G9" s="50"/>
      <c r="H9" s="50"/>
      <c r="I9" s="50"/>
      <c r="J9" s="50"/>
      <c r="K9" s="50"/>
      <c r="L9" s="50"/>
      <c r="M9" s="50"/>
      <c r="N9" s="55"/>
      <c r="O9" s="20">
        <f>SUM(E9:N9)</f>
        <v>0</v>
      </c>
      <c r="P9" s="11">
        <f t="shared" si="0"/>
        <v>0</v>
      </c>
      <c r="Q9" s="11"/>
      <c r="R9" s="11">
        <f t="shared" si="1"/>
        <v>0</v>
      </c>
    </row>
    <row r="10" spans="1:18" x14ac:dyDescent="0.25">
      <c r="A10" s="10">
        <v>4</v>
      </c>
      <c r="B10" s="211" t="s">
        <v>39</v>
      </c>
      <c r="C10" s="211"/>
      <c r="D10" s="13">
        <v>80</v>
      </c>
      <c r="E10" s="50"/>
      <c r="F10" s="50"/>
      <c r="G10" s="50"/>
      <c r="H10" s="50"/>
      <c r="I10" s="50"/>
      <c r="J10" s="50"/>
      <c r="K10" s="50"/>
      <c r="L10" s="50"/>
      <c r="M10" s="50"/>
      <c r="N10" s="55"/>
      <c r="O10" s="20"/>
      <c r="P10" s="11">
        <f>(O11+O12+O13+O14+O15+O16+O17+O18+O19)-R10</f>
        <v>0</v>
      </c>
      <c r="Q10" s="11"/>
      <c r="R10" s="11">
        <f t="shared" si="1"/>
        <v>0</v>
      </c>
    </row>
    <row r="11" spans="1:18" x14ac:dyDescent="0.25">
      <c r="A11" s="10">
        <v>5</v>
      </c>
      <c r="B11" s="211" t="s">
        <v>40</v>
      </c>
      <c r="C11" s="211"/>
      <c r="D11" s="13">
        <v>15</v>
      </c>
      <c r="E11" s="50"/>
      <c r="F11" s="50"/>
      <c r="G11" s="50"/>
      <c r="H11" s="50"/>
      <c r="I11" s="50"/>
      <c r="J11" s="50"/>
      <c r="K11" s="50"/>
      <c r="L11" s="50"/>
      <c r="M11" s="50"/>
      <c r="N11" s="55"/>
      <c r="O11" s="20">
        <f t="shared" ref="O11:O35" si="2">SUM(E11:N11)</f>
        <v>0</v>
      </c>
      <c r="P11" s="11"/>
      <c r="Q11" s="11"/>
      <c r="R11" s="11">
        <f t="shared" si="1"/>
        <v>0</v>
      </c>
    </row>
    <row r="12" spans="1:18" x14ac:dyDescent="0.25">
      <c r="A12" s="10">
        <v>6</v>
      </c>
      <c r="B12" s="211" t="s">
        <v>124</v>
      </c>
      <c r="C12" s="211"/>
      <c r="D12" s="13">
        <v>8</v>
      </c>
      <c r="E12" s="50"/>
      <c r="F12" s="50"/>
      <c r="G12" s="50"/>
      <c r="H12" s="50"/>
      <c r="I12" s="50"/>
      <c r="J12" s="50"/>
      <c r="K12" s="50"/>
      <c r="L12" s="50"/>
      <c r="M12" s="50"/>
      <c r="N12" s="55"/>
      <c r="O12" s="20">
        <f t="shared" si="2"/>
        <v>0</v>
      </c>
      <c r="P12" s="11"/>
      <c r="Q12" s="11"/>
      <c r="R12" s="11">
        <f t="shared" si="1"/>
        <v>0</v>
      </c>
    </row>
    <row r="13" spans="1:18" x14ac:dyDescent="0.25">
      <c r="A13" s="10">
        <v>7</v>
      </c>
      <c r="B13" s="211" t="s">
        <v>41</v>
      </c>
      <c r="C13" s="211"/>
      <c r="D13" s="13">
        <v>10</v>
      </c>
      <c r="E13" s="50"/>
      <c r="F13" s="50"/>
      <c r="G13" s="50"/>
      <c r="H13" s="50"/>
      <c r="I13" s="50"/>
      <c r="J13" s="50"/>
      <c r="K13" s="50"/>
      <c r="L13" s="50"/>
      <c r="M13" s="50"/>
      <c r="N13" s="55"/>
      <c r="O13" s="20">
        <f t="shared" si="2"/>
        <v>0</v>
      </c>
      <c r="P13" s="11"/>
      <c r="Q13" s="11"/>
      <c r="R13" s="11">
        <f t="shared" si="1"/>
        <v>0</v>
      </c>
    </row>
    <row r="14" spans="1:18" x14ac:dyDescent="0.25">
      <c r="A14" s="10">
        <v>8</v>
      </c>
      <c r="B14" s="211" t="s">
        <v>42</v>
      </c>
      <c r="C14" s="211"/>
      <c r="D14" s="13">
        <v>14</v>
      </c>
      <c r="E14" s="50"/>
      <c r="F14" s="50"/>
      <c r="G14" s="50"/>
      <c r="H14" s="50"/>
      <c r="I14" s="50"/>
      <c r="J14" s="50"/>
      <c r="K14" s="50"/>
      <c r="L14" s="50"/>
      <c r="M14" s="50"/>
      <c r="N14" s="55"/>
      <c r="O14" s="20">
        <f t="shared" si="2"/>
        <v>0</v>
      </c>
      <c r="P14" s="11"/>
      <c r="Q14" s="11"/>
      <c r="R14" s="11">
        <f t="shared" si="1"/>
        <v>0</v>
      </c>
    </row>
    <row r="15" spans="1:18" x14ac:dyDescent="0.25">
      <c r="A15" s="10">
        <v>9</v>
      </c>
      <c r="B15" s="211" t="s">
        <v>43</v>
      </c>
      <c r="C15" s="211"/>
      <c r="D15" s="13">
        <v>14</v>
      </c>
      <c r="E15" s="50"/>
      <c r="F15" s="50"/>
      <c r="G15" s="50"/>
      <c r="H15" s="50"/>
      <c r="I15" s="50"/>
      <c r="J15" s="50"/>
      <c r="K15" s="50"/>
      <c r="L15" s="50"/>
      <c r="M15" s="50"/>
      <c r="N15" s="55"/>
      <c r="O15" s="20">
        <f t="shared" si="2"/>
        <v>0</v>
      </c>
      <c r="P15" s="11"/>
      <c r="Q15" s="11"/>
      <c r="R15" s="11">
        <f t="shared" si="1"/>
        <v>0</v>
      </c>
    </row>
    <row r="16" spans="1:18" x14ac:dyDescent="0.25">
      <c r="A16" s="10">
        <v>10</v>
      </c>
      <c r="B16" s="211" t="s">
        <v>44</v>
      </c>
      <c r="C16" s="211"/>
      <c r="D16" s="13">
        <v>7</v>
      </c>
      <c r="E16" s="50"/>
      <c r="F16" s="50"/>
      <c r="G16" s="50"/>
      <c r="H16" s="50"/>
      <c r="I16" s="50"/>
      <c r="J16" s="50"/>
      <c r="K16" s="50"/>
      <c r="L16" s="50"/>
      <c r="M16" s="50"/>
      <c r="N16" s="55"/>
      <c r="O16" s="20">
        <f t="shared" si="2"/>
        <v>0</v>
      </c>
      <c r="P16" s="11"/>
      <c r="Q16" s="11"/>
      <c r="R16" s="11">
        <f t="shared" si="1"/>
        <v>0</v>
      </c>
    </row>
    <row r="17" spans="1:18" x14ac:dyDescent="0.25">
      <c r="A17" s="10">
        <v>11</v>
      </c>
      <c r="B17" s="211" t="s">
        <v>45</v>
      </c>
      <c r="C17" s="211"/>
      <c r="D17" s="13">
        <v>4</v>
      </c>
      <c r="E17" s="50"/>
      <c r="F17" s="50"/>
      <c r="G17" s="50"/>
      <c r="H17" s="50"/>
      <c r="I17" s="50"/>
      <c r="J17" s="50"/>
      <c r="K17" s="50"/>
      <c r="L17" s="50"/>
      <c r="M17" s="50"/>
      <c r="N17" s="55"/>
      <c r="O17" s="20">
        <f t="shared" si="2"/>
        <v>0</v>
      </c>
      <c r="P17" s="11"/>
      <c r="Q17" s="11"/>
      <c r="R17" s="11">
        <f t="shared" si="1"/>
        <v>0</v>
      </c>
    </row>
    <row r="18" spans="1:18" x14ac:dyDescent="0.25">
      <c r="A18" s="10">
        <v>12</v>
      </c>
      <c r="B18" s="211" t="s">
        <v>46</v>
      </c>
      <c r="C18" s="211"/>
      <c r="D18" s="13">
        <v>8</v>
      </c>
      <c r="E18" s="50"/>
      <c r="F18" s="50"/>
      <c r="G18" s="50"/>
      <c r="H18" s="50"/>
      <c r="I18" s="50"/>
      <c r="J18" s="50"/>
      <c r="K18" s="50"/>
      <c r="L18" s="50"/>
      <c r="M18" s="50"/>
      <c r="N18" s="55"/>
      <c r="O18" s="20">
        <f t="shared" si="2"/>
        <v>0</v>
      </c>
      <c r="P18" s="11"/>
      <c r="Q18" s="11"/>
      <c r="R18" s="11">
        <f t="shared" si="1"/>
        <v>0</v>
      </c>
    </row>
    <row r="19" spans="1:18" x14ac:dyDescent="0.25">
      <c r="A19" s="10">
        <v>13</v>
      </c>
      <c r="B19" s="211"/>
      <c r="C19" s="211"/>
      <c r="D19" s="13"/>
      <c r="E19" s="50"/>
      <c r="F19" s="50"/>
      <c r="G19" s="50"/>
      <c r="H19" s="50"/>
      <c r="I19" s="50"/>
      <c r="J19" s="50"/>
      <c r="K19" s="50"/>
      <c r="L19" s="50"/>
      <c r="M19" s="50"/>
      <c r="N19" s="55"/>
      <c r="O19" s="20">
        <f t="shared" si="2"/>
        <v>0</v>
      </c>
      <c r="P19" s="11"/>
      <c r="Q19" s="11"/>
      <c r="R19" s="11">
        <f t="shared" si="1"/>
        <v>0</v>
      </c>
    </row>
    <row r="20" spans="1:18" x14ac:dyDescent="0.25">
      <c r="A20" s="10">
        <v>14</v>
      </c>
      <c r="B20" s="211" t="s">
        <v>47</v>
      </c>
      <c r="C20" s="211"/>
      <c r="D20" s="13">
        <v>20</v>
      </c>
      <c r="E20" s="50"/>
      <c r="F20" s="50"/>
      <c r="G20" s="50"/>
      <c r="H20" s="50"/>
      <c r="I20" s="50"/>
      <c r="J20" s="50"/>
      <c r="K20" s="50"/>
      <c r="L20" s="50"/>
      <c r="M20" s="50"/>
      <c r="N20" s="55"/>
      <c r="O20" s="20">
        <f t="shared" si="2"/>
        <v>0</v>
      </c>
      <c r="P20" s="11">
        <f>O20-R20</f>
        <v>0</v>
      </c>
      <c r="Q20" s="11"/>
      <c r="R20" s="11">
        <f t="shared" si="1"/>
        <v>0</v>
      </c>
    </row>
    <row r="21" spans="1:18" x14ac:dyDescent="0.25">
      <c r="A21" s="10">
        <v>15</v>
      </c>
      <c r="B21" s="211" t="s">
        <v>48</v>
      </c>
      <c r="C21" s="211"/>
      <c r="D21" s="13">
        <v>114.7</v>
      </c>
      <c r="E21" s="50"/>
      <c r="F21" s="50"/>
      <c r="G21" s="50"/>
      <c r="H21" s="50"/>
      <c r="I21" s="50"/>
      <c r="J21" s="50"/>
      <c r="K21" s="50"/>
      <c r="L21" s="50"/>
      <c r="M21" s="50"/>
      <c r="N21" s="55"/>
      <c r="O21" s="20">
        <f t="shared" si="2"/>
        <v>0</v>
      </c>
      <c r="P21" s="11">
        <f t="shared" ref="P21:P35" si="3">O21-R21</f>
        <v>0</v>
      </c>
      <c r="Q21" s="11"/>
      <c r="R21" s="11">
        <f t="shared" si="1"/>
        <v>0</v>
      </c>
    </row>
    <row r="22" spans="1:18" x14ac:dyDescent="0.25">
      <c r="A22" s="10">
        <v>16</v>
      </c>
      <c r="B22" s="211" t="s">
        <v>49</v>
      </c>
      <c r="C22" s="211"/>
      <c r="D22" s="13">
        <v>25</v>
      </c>
      <c r="E22" s="50"/>
      <c r="F22" s="50"/>
      <c r="G22" s="50"/>
      <c r="H22" s="50"/>
      <c r="I22" s="50"/>
      <c r="J22" s="50"/>
      <c r="K22" s="50"/>
      <c r="L22" s="50"/>
      <c r="M22" s="50"/>
      <c r="N22" s="55"/>
      <c r="O22" s="20">
        <f t="shared" si="2"/>
        <v>0</v>
      </c>
      <c r="P22" s="11">
        <f t="shared" si="3"/>
        <v>0</v>
      </c>
      <c r="Q22" s="11"/>
      <c r="R22" s="11">
        <f t="shared" si="1"/>
        <v>0</v>
      </c>
    </row>
    <row r="23" spans="1:18" x14ac:dyDescent="0.25">
      <c r="A23" s="10">
        <v>17</v>
      </c>
      <c r="B23" s="211" t="s">
        <v>30</v>
      </c>
      <c r="C23" s="211"/>
      <c r="D23" s="13">
        <v>12</v>
      </c>
      <c r="E23" s="50"/>
      <c r="F23" s="50"/>
      <c r="G23" s="50"/>
      <c r="H23" s="50"/>
      <c r="I23" s="50"/>
      <c r="J23" s="50"/>
      <c r="K23" s="50"/>
      <c r="L23" s="50"/>
      <c r="M23" s="50"/>
      <c r="N23" s="55"/>
      <c r="O23" s="20">
        <f t="shared" si="2"/>
        <v>0</v>
      </c>
      <c r="P23" s="11">
        <f t="shared" si="3"/>
        <v>0</v>
      </c>
      <c r="Q23" s="11"/>
      <c r="R23" s="11">
        <f t="shared" si="1"/>
        <v>0</v>
      </c>
    </row>
    <row r="24" spans="1:18" x14ac:dyDescent="0.25">
      <c r="A24" s="10">
        <v>18</v>
      </c>
      <c r="B24" s="211" t="s">
        <v>149</v>
      </c>
      <c r="C24" s="211"/>
      <c r="D24" s="13">
        <v>59.1</v>
      </c>
      <c r="E24" s="50"/>
      <c r="F24" s="50"/>
      <c r="G24" s="50"/>
      <c r="H24" s="50"/>
      <c r="I24" s="50"/>
      <c r="J24" s="50"/>
      <c r="K24" s="50"/>
      <c r="L24" s="50"/>
      <c r="M24" s="50"/>
      <c r="N24" s="55"/>
      <c r="O24" s="20">
        <f t="shared" si="2"/>
        <v>0</v>
      </c>
      <c r="P24" s="11">
        <f t="shared" si="3"/>
        <v>0</v>
      </c>
      <c r="Q24" s="11"/>
      <c r="R24" s="11">
        <f t="shared" si="1"/>
        <v>0</v>
      </c>
    </row>
    <row r="25" spans="1:18" x14ac:dyDescent="0.25">
      <c r="A25" s="10">
        <v>19</v>
      </c>
      <c r="B25" s="211" t="s">
        <v>50</v>
      </c>
      <c r="C25" s="211"/>
      <c r="D25" s="13">
        <v>10</v>
      </c>
      <c r="E25" s="50"/>
      <c r="F25" s="50"/>
      <c r="G25" s="50"/>
      <c r="H25" s="50"/>
      <c r="I25" s="50"/>
      <c r="J25" s="50"/>
      <c r="K25" s="50"/>
      <c r="L25" s="50"/>
      <c r="M25" s="50"/>
      <c r="N25" s="55"/>
      <c r="O25" s="20">
        <f t="shared" si="2"/>
        <v>0</v>
      </c>
      <c r="P25" s="11">
        <f t="shared" si="3"/>
        <v>0</v>
      </c>
      <c r="Q25" s="11"/>
      <c r="R25" s="11">
        <f t="shared" si="1"/>
        <v>0</v>
      </c>
    </row>
    <row r="26" spans="1:18" x14ac:dyDescent="0.25">
      <c r="A26" s="10">
        <v>20</v>
      </c>
      <c r="B26" s="211" t="s">
        <v>51</v>
      </c>
      <c r="C26" s="211"/>
      <c r="D26" s="13">
        <v>20</v>
      </c>
      <c r="E26" s="50"/>
      <c r="F26" s="50"/>
      <c r="G26" s="50"/>
      <c r="H26" s="50"/>
      <c r="I26" s="50"/>
      <c r="J26" s="50"/>
      <c r="K26" s="50"/>
      <c r="L26" s="50"/>
      <c r="M26" s="50"/>
      <c r="N26" s="55"/>
      <c r="O26" s="20">
        <f t="shared" si="2"/>
        <v>0</v>
      </c>
      <c r="P26" s="11">
        <f t="shared" si="3"/>
        <v>0</v>
      </c>
      <c r="Q26" s="11"/>
      <c r="R26" s="11">
        <f t="shared" si="1"/>
        <v>0</v>
      </c>
    </row>
    <row r="27" spans="1:18" x14ac:dyDescent="0.25">
      <c r="A27" s="10">
        <v>21</v>
      </c>
      <c r="B27" s="211" t="s">
        <v>122</v>
      </c>
      <c r="C27" s="211"/>
      <c r="D27" s="13">
        <v>23</v>
      </c>
      <c r="E27" s="50"/>
      <c r="F27" s="50"/>
      <c r="G27" s="50"/>
      <c r="H27" s="50"/>
      <c r="I27" s="50"/>
      <c r="J27" s="50"/>
      <c r="K27" s="50"/>
      <c r="L27" s="50"/>
      <c r="M27" s="50"/>
      <c r="N27" s="55"/>
      <c r="O27" s="20">
        <f t="shared" si="2"/>
        <v>0</v>
      </c>
      <c r="P27" s="11">
        <f t="shared" si="3"/>
        <v>0</v>
      </c>
      <c r="Q27" s="11"/>
      <c r="R27" s="11">
        <f t="shared" si="1"/>
        <v>0</v>
      </c>
    </row>
    <row r="28" spans="1:18" x14ac:dyDescent="0.25">
      <c r="A28" s="10">
        <v>22</v>
      </c>
      <c r="B28" s="211" t="s">
        <v>52</v>
      </c>
      <c r="C28" s="211"/>
      <c r="D28" s="13">
        <v>125</v>
      </c>
      <c r="E28" s="50"/>
      <c r="F28" s="50"/>
      <c r="G28" s="50"/>
      <c r="H28" s="50"/>
      <c r="I28" s="50"/>
      <c r="J28" s="50"/>
      <c r="K28" s="50"/>
      <c r="L28" s="50"/>
      <c r="M28" s="50"/>
      <c r="N28" s="55"/>
      <c r="O28" s="20">
        <f t="shared" si="2"/>
        <v>0</v>
      </c>
      <c r="P28" s="11">
        <f t="shared" si="3"/>
        <v>0</v>
      </c>
      <c r="Q28" s="11"/>
      <c r="R28" s="11">
        <f t="shared" si="1"/>
        <v>0</v>
      </c>
    </row>
    <row r="29" spans="1:18" x14ac:dyDescent="0.25">
      <c r="A29" s="10">
        <v>23</v>
      </c>
      <c r="B29" s="211" t="s">
        <v>53</v>
      </c>
      <c r="C29" s="211"/>
      <c r="D29" s="13">
        <v>15</v>
      </c>
      <c r="E29" s="50"/>
      <c r="F29" s="50"/>
      <c r="G29" s="50"/>
      <c r="H29" s="50"/>
      <c r="I29" s="50"/>
      <c r="J29" s="50"/>
      <c r="K29" s="50"/>
      <c r="L29" s="50"/>
      <c r="M29" s="50"/>
      <c r="N29" s="55"/>
      <c r="O29" s="20">
        <f t="shared" si="2"/>
        <v>0</v>
      </c>
      <c r="P29" s="11">
        <f t="shared" si="3"/>
        <v>0</v>
      </c>
      <c r="Q29" s="11"/>
      <c r="R29" s="11">
        <f t="shared" si="1"/>
        <v>0</v>
      </c>
    </row>
    <row r="30" spans="1:18" x14ac:dyDescent="0.25">
      <c r="A30" s="10">
        <v>24</v>
      </c>
      <c r="B30" s="211" t="s">
        <v>54</v>
      </c>
      <c r="C30" s="211"/>
      <c r="D30" s="13">
        <v>20.399999999999999</v>
      </c>
      <c r="E30" s="50"/>
      <c r="F30" s="50"/>
      <c r="G30" s="50"/>
      <c r="H30" s="50"/>
      <c r="I30" s="50"/>
      <c r="J30" s="50"/>
      <c r="K30" s="50"/>
      <c r="L30" s="50"/>
      <c r="M30" s="50"/>
      <c r="N30" s="55"/>
      <c r="O30" s="20">
        <f t="shared" si="2"/>
        <v>0</v>
      </c>
      <c r="P30" s="11">
        <f t="shared" si="3"/>
        <v>0</v>
      </c>
      <c r="Q30" s="11"/>
      <c r="R30" s="11">
        <f t="shared" si="1"/>
        <v>0</v>
      </c>
    </row>
    <row r="31" spans="1:18" x14ac:dyDescent="0.25">
      <c r="A31" s="10">
        <v>25</v>
      </c>
      <c r="B31" s="211" t="s">
        <v>55</v>
      </c>
      <c r="C31" s="211"/>
      <c r="D31" s="13">
        <v>16</v>
      </c>
      <c r="E31" s="50"/>
      <c r="F31" s="50"/>
      <c r="G31" s="50"/>
      <c r="H31" s="50"/>
      <c r="I31" s="50"/>
      <c r="J31" s="50"/>
      <c r="K31" s="50"/>
      <c r="L31" s="50"/>
      <c r="M31" s="50"/>
      <c r="N31" s="55"/>
      <c r="O31" s="20">
        <f t="shared" si="2"/>
        <v>0</v>
      </c>
      <c r="P31" s="11">
        <f t="shared" si="3"/>
        <v>0</v>
      </c>
      <c r="Q31" s="11"/>
      <c r="R31" s="11">
        <f t="shared" si="1"/>
        <v>0</v>
      </c>
    </row>
    <row r="32" spans="1:18" x14ac:dyDescent="0.25">
      <c r="A32" s="10">
        <v>26</v>
      </c>
      <c r="B32" s="211" t="s">
        <v>56</v>
      </c>
      <c r="C32" s="211"/>
      <c r="D32" s="13">
        <v>0.5</v>
      </c>
      <c r="E32" s="56"/>
      <c r="F32" s="56"/>
      <c r="G32" s="56"/>
      <c r="H32" s="56"/>
      <c r="I32" s="56"/>
      <c r="J32" s="56"/>
      <c r="K32" s="56"/>
      <c r="L32" s="56"/>
      <c r="M32" s="56"/>
      <c r="N32" s="57"/>
      <c r="O32" s="20">
        <f t="shared" si="2"/>
        <v>0</v>
      </c>
      <c r="P32" s="11">
        <f t="shared" si="3"/>
        <v>0</v>
      </c>
      <c r="Q32" s="11"/>
      <c r="R32" s="11">
        <f t="shared" si="1"/>
        <v>0</v>
      </c>
    </row>
    <row r="33" spans="1:18" x14ac:dyDescent="0.25">
      <c r="A33" s="10">
        <v>27</v>
      </c>
      <c r="B33" s="211" t="s">
        <v>126</v>
      </c>
      <c r="C33" s="211"/>
      <c r="D33" s="13">
        <v>50</v>
      </c>
      <c r="E33" s="50"/>
      <c r="F33" s="50"/>
      <c r="G33" s="50"/>
      <c r="H33" s="50"/>
      <c r="I33" s="50"/>
      <c r="J33" s="50"/>
      <c r="K33" s="50"/>
      <c r="L33" s="50"/>
      <c r="M33" s="50"/>
      <c r="N33" s="55"/>
      <c r="O33" s="20">
        <f t="shared" si="2"/>
        <v>0</v>
      </c>
      <c r="P33" s="11">
        <f t="shared" si="3"/>
        <v>0</v>
      </c>
      <c r="Q33" s="11"/>
      <c r="R33" s="11">
        <f t="shared" si="1"/>
        <v>0</v>
      </c>
    </row>
    <row r="34" spans="1:18" x14ac:dyDescent="0.25">
      <c r="A34" s="10">
        <v>28</v>
      </c>
      <c r="B34" s="211" t="s">
        <v>58</v>
      </c>
      <c r="C34" s="211"/>
      <c r="D34" s="13">
        <v>6</v>
      </c>
      <c r="E34" s="50"/>
      <c r="F34" s="50"/>
      <c r="G34" s="50"/>
      <c r="H34" s="50"/>
      <c r="I34" s="50"/>
      <c r="J34" s="50"/>
      <c r="K34" s="50"/>
      <c r="L34" s="50"/>
      <c r="M34" s="50"/>
      <c r="N34" s="55"/>
      <c r="O34" s="20">
        <f t="shared" si="2"/>
        <v>0</v>
      </c>
      <c r="P34" s="11">
        <f t="shared" si="3"/>
        <v>0</v>
      </c>
      <c r="Q34" s="11"/>
      <c r="R34" s="11">
        <f t="shared" si="1"/>
        <v>0</v>
      </c>
    </row>
    <row r="35" spans="1:18" x14ac:dyDescent="0.25">
      <c r="A35" s="10">
        <v>29</v>
      </c>
      <c r="B35" s="211" t="s">
        <v>59</v>
      </c>
      <c r="C35" s="211"/>
      <c r="D35" s="13">
        <v>2</v>
      </c>
      <c r="E35" s="50"/>
      <c r="F35" s="50"/>
      <c r="G35" s="50"/>
      <c r="H35" s="50"/>
      <c r="I35" s="50"/>
      <c r="J35" s="50"/>
      <c r="K35" s="50"/>
      <c r="L35" s="50"/>
      <c r="M35" s="50"/>
      <c r="N35" s="55"/>
      <c r="O35" s="20">
        <f t="shared" si="2"/>
        <v>0</v>
      </c>
      <c r="P35" s="11">
        <f t="shared" si="3"/>
        <v>0</v>
      </c>
      <c r="Q35" s="11"/>
      <c r="R35" s="11">
        <f t="shared" si="1"/>
        <v>0</v>
      </c>
    </row>
    <row r="36" spans="1:18" x14ac:dyDescent="0.25">
      <c r="A36" s="10">
        <v>30</v>
      </c>
      <c r="B36" s="211" t="s">
        <v>60</v>
      </c>
      <c r="C36" s="211"/>
      <c r="D36" s="13">
        <v>1.4</v>
      </c>
      <c r="E36" s="50"/>
      <c r="F36" s="50"/>
      <c r="G36" s="50"/>
      <c r="H36" s="50"/>
      <c r="I36" s="50"/>
      <c r="J36" s="50"/>
      <c r="K36" s="50"/>
      <c r="L36" s="50"/>
      <c r="M36" s="50"/>
      <c r="N36" s="55"/>
      <c r="O36" s="20">
        <f>SUM(E36:N36)</f>
        <v>0</v>
      </c>
      <c r="P36" s="11">
        <f>O36-R36</f>
        <v>0</v>
      </c>
      <c r="Q36" s="11"/>
      <c r="R36" s="11">
        <f t="shared" si="1"/>
        <v>0</v>
      </c>
    </row>
    <row r="37" spans="1:18" x14ac:dyDescent="0.25">
      <c r="A37" s="10">
        <v>31</v>
      </c>
      <c r="B37" s="211" t="s">
        <v>61</v>
      </c>
      <c r="C37" s="211"/>
      <c r="D37" s="13">
        <v>44</v>
      </c>
      <c r="E37" s="50"/>
      <c r="F37" s="50"/>
      <c r="G37" s="50"/>
      <c r="H37" s="50"/>
      <c r="I37" s="50"/>
      <c r="J37" s="50"/>
      <c r="K37" s="50"/>
      <c r="L37" s="50"/>
      <c r="M37" s="50"/>
      <c r="N37" s="55"/>
      <c r="O37" s="20">
        <f t="shared" ref="O37:O38" si="4">SUM(E37:N37)</f>
        <v>0</v>
      </c>
      <c r="P37" s="11">
        <f t="shared" ref="P37:P41" si="5">O37-R37</f>
        <v>0</v>
      </c>
      <c r="Q37" s="11"/>
      <c r="R37" s="11">
        <f t="shared" si="1"/>
        <v>0</v>
      </c>
    </row>
    <row r="38" spans="1:18" x14ac:dyDescent="0.25">
      <c r="A38" s="10">
        <v>32</v>
      </c>
      <c r="B38" s="211"/>
      <c r="C38" s="211"/>
      <c r="D38" s="13"/>
      <c r="E38" s="50"/>
      <c r="F38" s="50"/>
      <c r="G38" s="50"/>
      <c r="H38" s="50"/>
      <c r="I38" s="50"/>
      <c r="J38" s="50"/>
      <c r="K38" s="50"/>
      <c r="L38" s="50"/>
      <c r="M38" s="50"/>
      <c r="N38" s="55"/>
      <c r="O38" s="20">
        <f t="shared" si="4"/>
        <v>0</v>
      </c>
      <c r="P38" s="11">
        <f t="shared" si="5"/>
        <v>0</v>
      </c>
      <c r="Q38" s="11"/>
      <c r="R38" s="11">
        <f t="shared" si="1"/>
        <v>0</v>
      </c>
    </row>
    <row r="39" spans="1:18" x14ac:dyDescent="0.25">
      <c r="A39" s="10">
        <v>33</v>
      </c>
      <c r="B39" s="211" t="s">
        <v>125</v>
      </c>
      <c r="C39" s="211"/>
      <c r="D39" s="13">
        <v>13</v>
      </c>
      <c r="E39" s="50"/>
      <c r="F39" s="50"/>
      <c r="G39" s="50"/>
      <c r="H39" s="50"/>
      <c r="I39" s="50"/>
      <c r="J39" s="50"/>
      <c r="K39" s="50"/>
      <c r="L39" s="50"/>
      <c r="M39" s="50"/>
      <c r="N39" s="55"/>
      <c r="O39" s="20">
        <f>SUM(E39:N39)</f>
        <v>0</v>
      </c>
      <c r="P39" s="11">
        <f t="shared" si="5"/>
        <v>0</v>
      </c>
      <c r="Q39" s="11"/>
      <c r="R39" s="11">
        <f t="shared" si="1"/>
        <v>0</v>
      </c>
    </row>
    <row r="40" spans="1:18" x14ac:dyDescent="0.25">
      <c r="A40" s="10">
        <v>34</v>
      </c>
      <c r="B40" s="211" t="s">
        <v>123</v>
      </c>
      <c r="C40" s="211"/>
      <c r="D40" s="13">
        <v>38</v>
      </c>
      <c r="E40" s="50"/>
      <c r="F40" s="50"/>
      <c r="G40" s="50"/>
      <c r="H40" s="50"/>
      <c r="I40" s="50"/>
      <c r="J40" s="50"/>
      <c r="K40" s="50"/>
      <c r="L40" s="50"/>
      <c r="M40" s="50"/>
      <c r="N40" s="55"/>
      <c r="O40" s="20">
        <f>SUM(E40:N40)</f>
        <v>0</v>
      </c>
      <c r="P40" s="11">
        <f t="shared" si="5"/>
        <v>0</v>
      </c>
      <c r="Q40" s="11"/>
      <c r="R40" s="11">
        <f t="shared" si="1"/>
        <v>0</v>
      </c>
    </row>
    <row r="41" spans="1:18" x14ac:dyDescent="0.25">
      <c r="A41" s="10">
        <v>35</v>
      </c>
      <c r="B41" s="211" t="s">
        <v>62</v>
      </c>
      <c r="C41" s="211"/>
      <c r="D41" s="13">
        <v>5</v>
      </c>
      <c r="E41" s="50"/>
      <c r="F41" s="50"/>
      <c r="G41" s="50"/>
      <c r="H41" s="50"/>
      <c r="I41" s="50"/>
      <c r="J41" s="50"/>
      <c r="K41" s="50"/>
      <c r="L41" s="50"/>
      <c r="M41" s="50"/>
      <c r="N41" s="55"/>
      <c r="O41" s="20">
        <f>SUM(E41:N41)</f>
        <v>0</v>
      </c>
      <c r="P41" s="11">
        <f t="shared" si="5"/>
        <v>0</v>
      </c>
      <c r="Q41" s="11"/>
      <c r="R41" s="11">
        <f t="shared" si="1"/>
        <v>0</v>
      </c>
    </row>
    <row r="42" spans="1:18" x14ac:dyDescent="0.25">
      <c r="A42" s="10">
        <v>36</v>
      </c>
      <c r="B42" s="211" t="s">
        <v>75</v>
      </c>
      <c r="C42" s="211"/>
      <c r="D42" s="13">
        <v>250</v>
      </c>
      <c r="E42" s="50"/>
      <c r="F42" s="50"/>
      <c r="G42" s="50"/>
      <c r="H42" s="50"/>
      <c r="I42" s="50"/>
      <c r="J42" s="50"/>
      <c r="K42" s="50"/>
      <c r="L42" s="50"/>
      <c r="M42" s="50"/>
      <c r="N42" s="55"/>
      <c r="O42" s="20">
        <f t="shared" ref="O42:O51" si="6">SUM(E42:N42)</f>
        <v>0</v>
      </c>
      <c r="P42" s="11">
        <f>O42-R$42</f>
        <v>0</v>
      </c>
      <c r="Q42" s="11"/>
      <c r="R42" s="11">
        <f t="shared" si="1"/>
        <v>0</v>
      </c>
    </row>
    <row r="43" spans="1:18" x14ac:dyDescent="0.25">
      <c r="A43" s="10"/>
      <c r="B43" s="211" t="s">
        <v>63</v>
      </c>
      <c r="C43" s="211"/>
      <c r="D43" s="13">
        <v>267</v>
      </c>
      <c r="E43" s="23"/>
      <c r="F43" s="23"/>
      <c r="G43" s="23"/>
      <c r="H43" s="23"/>
      <c r="I43" s="23"/>
      <c r="J43" s="23"/>
      <c r="K43" s="23"/>
      <c r="L43" s="23"/>
      <c r="M43" s="23"/>
      <c r="N43" s="58"/>
      <c r="O43" s="21">
        <f t="shared" si="6"/>
        <v>0</v>
      </c>
      <c r="P43" s="11">
        <f t="shared" ref="P43:P46" si="7">O43-R$42</f>
        <v>0</v>
      </c>
      <c r="Q43" s="14"/>
      <c r="R43" s="11">
        <f t="shared" si="1"/>
        <v>0</v>
      </c>
    </row>
    <row r="44" spans="1:18" x14ac:dyDescent="0.25">
      <c r="A44" s="10"/>
      <c r="B44" s="211" t="s">
        <v>64</v>
      </c>
      <c r="C44" s="211"/>
      <c r="D44" s="13">
        <v>286</v>
      </c>
      <c r="E44" s="23"/>
      <c r="F44" s="23"/>
      <c r="G44" s="23"/>
      <c r="H44" s="23"/>
      <c r="I44" s="23"/>
      <c r="J44" s="23"/>
      <c r="K44" s="23"/>
      <c r="L44" s="23"/>
      <c r="M44" s="23"/>
      <c r="N44" s="58"/>
      <c r="O44" s="21">
        <f t="shared" si="6"/>
        <v>0</v>
      </c>
      <c r="P44" s="11">
        <f t="shared" si="7"/>
        <v>0</v>
      </c>
      <c r="Q44" s="14"/>
      <c r="R44" s="11">
        <f t="shared" si="1"/>
        <v>0</v>
      </c>
    </row>
    <row r="45" spans="1:18" x14ac:dyDescent="0.25">
      <c r="A45" s="10"/>
      <c r="B45" s="211" t="s">
        <v>65</v>
      </c>
      <c r="C45" s="211"/>
      <c r="D45" s="13">
        <v>308</v>
      </c>
      <c r="E45" s="23"/>
      <c r="F45" s="23"/>
      <c r="G45" s="23"/>
      <c r="H45" s="23"/>
      <c r="I45" s="23"/>
      <c r="J45" s="23"/>
      <c r="K45" s="23"/>
      <c r="L45" s="23"/>
      <c r="M45" s="23"/>
      <c r="N45" s="58"/>
      <c r="O45" s="21">
        <f t="shared" si="6"/>
        <v>0</v>
      </c>
      <c r="P45" s="11">
        <f t="shared" si="7"/>
        <v>0</v>
      </c>
      <c r="Q45" s="14"/>
      <c r="R45" s="11">
        <f t="shared" si="1"/>
        <v>0</v>
      </c>
    </row>
    <row r="46" spans="1:18" x14ac:dyDescent="0.25">
      <c r="A46" s="10"/>
      <c r="B46" s="211" t="s">
        <v>66</v>
      </c>
      <c r="C46" s="211"/>
      <c r="D46" s="13">
        <v>334</v>
      </c>
      <c r="E46" s="23"/>
      <c r="F46" s="23"/>
      <c r="G46" s="23"/>
      <c r="H46" s="23"/>
      <c r="I46" s="23"/>
      <c r="J46" s="23"/>
      <c r="K46" s="23"/>
      <c r="L46" s="23"/>
      <c r="M46" s="23"/>
      <c r="N46" s="58"/>
      <c r="O46" s="21">
        <f t="shared" si="6"/>
        <v>0</v>
      </c>
      <c r="P46" s="11">
        <f t="shared" si="7"/>
        <v>0</v>
      </c>
      <c r="Q46" s="14"/>
      <c r="R46" s="11">
        <f t="shared" si="1"/>
        <v>0</v>
      </c>
    </row>
    <row r="47" spans="1:18" x14ac:dyDescent="0.25">
      <c r="A47" s="10">
        <v>37</v>
      </c>
      <c r="B47" s="211"/>
      <c r="C47" s="211"/>
      <c r="D47" s="13"/>
      <c r="E47" s="23"/>
      <c r="F47" s="23"/>
      <c r="G47" s="23"/>
      <c r="H47" s="23"/>
      <c r="I47" s="23"/>
      <c r="J47" s="23"/>
      <c r="K47" s="23"/>
      <c r="L47" s="23"/>
      <c r="M47" s="23"/>
      <c r="N47" s="58"/>
      <c r="O47" s="21">
        <f t="shared" si="6"/>
        <v>0</v>
      </c>
      <c r="P47" s="14">
        <f>O47-R47</f>
        <v>0</v>
      </c>
      <c r="Q47" s="14"/>
      <c r="R47" s="11">
        <f t="shared" si="1"/>
        <v>0</v>
      </c>
    </row>
    <row r="48" spans="1:18" x14ac:dyDescent="0.25">
      <c r="A48" s="10">
        <v>38</v>
      </c>
      <c r="B48" s="211" t="s">
        <v>67</v>
      </c>
      <c r="C48" s="211"/>
      <c r="D48" s="13">
        <v>135</v>
      </c>
      <c r="E48" s="23"/>
      <c r="F48" s="23"/>
      <c r="G48" s="23"/>
      <c r="H48" s="23"/>
      <c r="I48" s="23"/>
      <c r="J48" s="23"/>
      <c r="K48" s="23"/>
      <c r="L48" s="23"/>
      <c r="M48" s="23"/>
      <c r="N48" s="58"/>
      <c r="O48" s="21">
        <f t="shared" si="6"/>
        <v>0</v>
      </c>
      <c r="P48" s="14">
        <f t="shared" ref="P48:P56" si="8">O48-R48</f>
        <v>0</v>
      </c>
      <c r="Q48" s="14"/>
      <c r="R48" s="11">
        <f t="shared" si="1"/>
        <v>0</v>
      </c>
    </row>
    <row r="49" spans="1:18" x14ac:dyDescent="0.25">
      <c r="A49" s="10">
        <v>39</v>
      </c>
      <c r="B49" s="211" t="s">
        <v>68</v>
      </c>
      <c r="C49" s="211"/>
      <c r="D49" s="13">
        <v>34</v>
      </c>
      <c r="E49" s="23"/>
      <c r="F49" s="23"/>
      <c r="G49" s="23"/>
      <c r="H49" s="23"/>
      <c r="I49" s="23"/>
      <c r="J49" s="23"/>
      <c r="K49" s="23"/>
      <c r="L49" s="23"/>
      <c r="M49" s="23"/>
      <c r="N49" s="58"/>
      <c r="O49" s="21">
        <f t="shared" si="6"/>
        <v>0</v>
      </c>
      <c r="P49" s="14">
        <f t="shared" si="8"/>
        <v>0</v>
      </c>
      <c r="Q49" s="14"/>
      <c r="R49" s="11">
        <f t="shared" si="1"/>
        <v>0</v>
      </c>
    </row>
    <row r="50" spans="1:18" x14ac:dyDescent="0.25">
      <c r="A50" s="10">
        <v>40</v>
      </c>
      <c r="B50" s="211" t="s">
        <v>69</v>
      </c>
      <c r="C50" s="211"/>
      <c r="D50" s="13">
        <v>70</v>
      </c>
      <c r="E50" s="23"/>
      <c r="F50" s="23"/>
      <c r="G50" s="23"/>
      <c r="H50" s="23"/>
      <c r="I50" s="23"/>
      <c r="J50" s="23"/>
      <c r="K50" s="23"/>
      <c r="L50" s="23"/>
      <c r="M50" s="23"/>
      <c r="N50" s="58"/>
      <c r="O50" s="21">
        <f t="shared" si="6"/>
        <v>0</v>
      </c>
      <c r="P50" s="14">
        <f t="shared" si="8"/>
        <v>0</v>
      </c>
      <c r="Q50" s="14"/>
      <c r="R50" s="11">
        <f t="shared" si="1"/>
        <v>0</v>
      </c>
    </row>
    <row r="51" spans="1:18" x14ac:dyDescent="0.25">
      <c r="A51" s="10">
        <v>41</v>
      </c>
      <c r="B51" s="211" t="s">
        <v>70</v>
      </c>
      <c r="C51" s="211"/>
      <c r="D51" s="13">
        <v>24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21">
        <f t="shared" si="6"/>
        <v>0</v>
      </c>
      <c r="P51" s="58">
        <f t="shared" si="8"/>
        <v>0</v>
      </c>
      <c r="Q51" s="14"/>
      <c r="R51" s="11">
        <f t="shared" si="1"/>
        <v>0</v>
      </c>
    </row>
    <row r="52" spans="1:18" x14ac:dyDescent="0.25">
      <c r="A52" s="10">
        <v>42</v>
      </c>
      <c r="B52" s="211"/>
      <c r="C52" s="211"/>
      <c r="D52" s="13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21"/>
      <c r="P52" s="14">
        <f t="shared" si="8"/>
        <v>0</v>
      </c>
      <c r="Q52" s="14"/>
      <c r="R52" s="11">
        <f t="shared" si="1"/>
        <v>0</v>
      </c>
    </row>
    <row r="53" spans="1:18" x14ac:dyDescent="0.25">
      <c r="A53" s="10">
        <v>43</v>
      </c>
      <c r="B53" s="215" t="s">
        <v>71</v>
      </c>
      <c r="C53" s="215"/>
      <c r="D53" s="13">
        <v>100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2">
        <f>SUM(E53:N53)</f>
        <v>0</v>
      </c>
      <c r="P53" s="14">
        <f t="shared" si="8"/>
        <v>0</v>
      </c>
      <c r="Q53" s="12"/>
      <c r="R53" s="11">
        <f t="shared" si="1"/>
        <v>0</v>
      </c>
    </row>
    <row r="54" spans="1:18" x14ac:dyDescent="0.25">
      <c r="A54" s="10">
        <v>44</v>
      </c>
      <c r="B54" s="215" t="s">
        <v>72</v>
      </c>
      <c r="C54" s="215"/>
      <c r="D54" s="13">
        <v>10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2">
        <f>SUM(E54:N54)</f>
        <v>0</v>
      </c>
      <c r="P54" s="14">
        <f t="shared" si="8"/>
        <v>0</v>
      </c>
      <c r="Q54" s="12"/>
      <c r="R54" s="11">
        <f t="shared" si="1"/>
        <v>0</v>
      </c>
    </row>
    <row r="55" spans="1:18" x14ac:dyDescent="0.25">
      <c r="A55" s="10">
        <v>45</v>
      </c>
      <c r="B55" s="215" t="s">
        <v>73</v>
      </c>
      <c r="C55" s="215"/>
      <c r="D55" s="13">
        <v>20.399999999999999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2">
        <f>SUM(E55:N55)</f>
        <v>0</v>
      </c>
      <c r="P55" s="14">
        <f t="shared" si="8"/>
        <v>0</v>
      </c>
      <c r="Q55" s="12"/>
      <c r="R55" s="11">
        <f t="shared" si="1"/>
        <v>0</v>
      </c>
    </row>
    <row r="56" spans="1:18" x14ac:dyDescent="0.25">
      <c r="A56" s="10">
        <v>46</v>
      </c>
      <c r="B56" s="215" t="s">
        <v>76</v>
      </c>
      <c r="C56" s="215"/>
      <c r="D56" s="13">
        <v>150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2">
        <f>SUM(E56:N56)</f>
        <v>0</v>
      </c>
      <c r="P56" s="14">
        <f t="shared" si="8"/>
        <v>0</v>
      </c>
      <c r="Q56" s="12"/>
      <c r="R56" s="11">
        <f t="shared" si="1"/>
        <v>0</v>
      </c>
    </row>
  </sheetData>
  <mergeCells count="70">
    <mergeCell ref="Q4:Q6"/>
    <mergeCell ref="R4:R6"/>
    <mergeCell ref="B7:C7"/>
    <mergeCell ref="A1:R1"/>
    <mergeCell ref="A4:A6"/>
    <mergeCell ref="B4:C6"/>
    <mergeCell ref="D4:D6"/>
    <mergeCell ref="E4:E6"/>
    <mergeCell ref="F4:F6"/>
    <mergeCell ref="G4:G6"/>
    <mergeCell ref="H4:H6"/>
    <mergeCell ref="I4:I6"/>
    <mergeCell ref="J4:J6"/>
    <mergeCell ref="M4:M6"/>
    <mergeCell ref="N4:N6"/>
    <mergeCell ref="A2:R2"/>
    <mergeCell ref="A3:R3"/>
    <mergeCell ref="O4:O6"/>
    <mergeCell ref="P4:P6"/>
    <mergeCell ref="B52:C52"/>
    <mergeCell ref="B53:C53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4:C54"/>
    <mergeCell ref="B55:C55"/>
    <mergeCell ref="B56:C56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38:C38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5:C15"/>
    <mergeCell ref="B8:C8"/>
    <mergeCell ref="B9:C9"/>
    <mergeCell ref="K4:K6"/>
    <mergeCell ref="L4:L6"/>
    <mergeCell ref="B10:C10"/>
    <mergeCell ref="B11:C11"/>
    <mergeCell ref="B12:C12"/>
    <mergeCell ref="B13:C13"/>
    <mergeCell ref="B14:C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3"/>
  <sheetViews>
    <sheetView view="pageLayout" topLeftCell="A22" zoomScaleNormal="100" workbookViewId="0">
      <selection activeCell="B15" sqref="B15:D15"/>
    </sheetView>
  </sheetViews>
  <sheetFormatPr defaultColWidth="9.140625" defaultRowHeight="15" x14ac:dyDescent="0.25"/>
  <cols>
    <col min="1" max="1" width="20.140625" customWidth="1"/>
    <col min="4" max="4" width="5.42578125" customWidth="1"/>
    <col min="5" max="7" width="8.85546875" customWidth="1"/>
    <col min="8" max="9" width="11.28515625" customWidth="1"/>
  </cols>
  <sheetData>
    <row r="1" spans="1:9" ht="18.75" x14ac:dyDescent="0.3">
      <c r="A1" s="1" t="s">
        <v>209</v>
      </c>
      <c r="B1" s="1"/>
      <c r="C1" s="1"/>
      <c r="D1" s="1"/>
      <c r="E1" s="1"/>
      <c r="F1" s="1"/>
      <c r="G1" s="170" t="s">
        <v>131</v>
      </c>
      <c r="H1" s="170"/>
      <c r="I1" s="170"/>
    </row>
    <row r="2" spans="1:9" x14ac:dyDescent="0.25">
      <c r="A2" s="161" t="s">
        <v>1</v>
      </c>
      <c r="B2" s="161" t="s">
        <v>2</v>
      </c>
      <c r="C2" s="161"/>
      <c r="D2" s="161"/>
      <c r="E2" s="161" t="s">
        <v>3</v>
      </c>
      <c r="F2" s="161" t="s">
        <v>4</v>
      </c>
      <c r="G2" s="161" t="s">
        <v>5</v>
      </c>
      <c r="H2" s="161" t="s">
        <v>6</v>
      </c>
      <c r="I2" s="161" t="s">
        <v>7</v>
      </c>
    </row>
    <row r="3" spans="1:9" x14ac:dyDescent="0.25">
      <c r="A3" s="161"/>
      <c r="B3" s="161"/>
      <c r="C3" s="161"/>
      <c r="D3" s="161"/>
      <c r="E3" s="161"/>
      <c r="F3" s="161"/>
      <c r="G3" s="161"/>
      <c r="H3" s="161"/>
      <c r="I3" s="161"/>
    </row>
    <row r="4" spans="1:9" ht="14.25" customHeight="1" x14ac:dyDescent="0.25">
      <c r="A4" s="106"/>
      <c r="B4" s="142" t="s">
        <v>9</v>
      </c>
      <c r="C4" s="143"/>
      <c r="D4" s="144"/>
      <c r="E4" s="106"/>
      <c r="F4" s="106"/>
      <c r="G4" s="106"/>
      <c r="H4" s="106"/>
      <c r="I4" s="106"/>
    </row>
    <row r="5" spans="1:9" ht="35.25" customHeight="1" x14ac:dyDescent="0.25">
      <c r="A5" s="105" t="s">
        <v>305</v>
      </c>
      <c r="B5" s="159" t="s">
        <v>304</v>
      </c>
      <c r="C5" s="159"/>
      <c r="D5" s="159"/>
      <c r="E5" s="110">
        <v>205</v>
      </c>
      <c r="F5" s="111">
        <v>10.5</v>
      </c>
      <c r="G5" s="111">
        <v>9.6</v>
      </c>
      <c r="H5" s="111">
        <v>42.09</v>
      </c>
      <c r="I5" s="112">
        <v>293.63</v>
      </c>
    </row>
    <row r="6" spans="1:9" ht="33" customHeight="1" x14ac:dyDescent="0.25">
      <c r="A6" s="105" t="s">
        <v>220</v>
      </c>
      <c r="B6" s="145" t="s">
        <v>55</v>
      </c>
      <c r="C6" s="146"/>
      <c r="D6" s="147"/>
      <c r="E6" s="70">
        <v>25</v>
      </c>
      <c r="F6" s="71">
        <v>5.8</v>
      </c>
      <c r="G6" s="71">
        <v>7.37</v>
      </c>
      <c r="H6" s="71">
        <v>0</v>
      </c>
      <c r="I6" s="71">
        <v>91</v>
      </c>
    </row>
    <row r="7" spans="1:9" ht="36" customHeight="1" x14ac:dyDescent="0.25">
      <c r="A7" s="105" t="s">
        <v>213</v>
      </c>
      <c r="B7" s="145" t="s">
        <v>17</v>
      </c>
      <c r="C7" s="146"/>
      <c r="D7" s="147"/>
      <c r="E7" s="10">
        <v>210</v>
      </c>
      <c r="F7" s="56">
        <v>0</v>
      </c>
      <c r="G7" s="56">
        <v>0</v>
      </c>
      <c r="H7" s="56">
        <v>9.98</v>
      </c>
      <c r="I7" s="56">
        <v>39.9</v>
      </c>
    </row>
    <row r="8" spans="1:9" ht="14.1" customHeight="1" x14ac:dyDescent="0.25">
      <c r="A8" s="10"/>
      <c r="B8" s="157" t="s">
        <v>8</v>
      </c>
      <c r="C8" s="157"/>
      <c r="D8" s="157"/>
      <c r="E8" s="10"/>
      <c r="F8" s="114">
        <f>SUM(F5:F7)</f>
        <v>16.3</v>
      </c>
      <c r="G8" s="114">
        <f>SUM(G5:G7)</f>
        <v>16.97</v>
      </c>
      <c r="H8" s="114">
        <f>SUM(H5:H7)</f>
        <v>52.070000000000007</v>
      </c>
      <c r="I8" s="114">
        <f>SUM(I5:I7)</f>
        <v>424.53</v>
      </c>
    </row>
    <row r="9" spans="1:9" ht="9.75" customHeight="1" x14ac:dyDescent="0.25">
      <c r="A9" s="10"/>
      <c r="B9" s="165"/>
      <c r="C9" s="165"/>
      <c r="D9" s="165"/>
      <c r="E9" s="108"/>
      <c r="F9" s="113"/>
      <c r="G9" s="113"/>
      <c r="H9" s="113"/>
      <c r="I9" s="113"/>
    </row>
    <row r="10" spans="1:9" ht="14.1" customHeight="1" x14ac:dyDescent="0.25">
      <c r="A10" s="10"/>
      <c r="B10" s="157" t="s">
        <v>10</v>
      </c>
      <c r="C10" s="157"/>
      <c r="D10" s="157"/>
      <c r="E10" s="10"/>
      <c r="F10" s="114">
        <f>SUM(F9)</f>
        <v>0</v>
      </c>
      <c r="G10" s="114">
        <f t="shared" ref="G10:I10" si="0">SUM(G9)</f>
        <v>0</v>
      </c>
      <c r="H10" s="114">
        <f t="shared" si="0"/>
        <v>0</v>
      </c>
      <c r="I10" s="114">
        <f t="shared" si="0"/>
        <v>0</v>
      </c>
    </row>
    <row r="11" spans="1:9" ht="14.1" customHeight="1" x14ac:dyDescent="0.25">
      <c r="A11" s="10"/>
      <c r="B11" s="142" t="s">
        <v>11</v>
      </c>
      <c r="C11" s="143"/>
      <c r="D11" s="144"/>
      <c r="E11" s="10"/>
      <c r="F11" s="113"/>
      <c r="G11" s="113"/>
      <c r="H11" s="113"/>
      <c r="I11" s="113"/>
    </row>
    <row r="12" spans="1:9" ht="36" customHeight="1" x14ac:dyDescent="0.25">
      <c r="A12" s="105" t="s">
        <v>311</v>
      </c>
      <c r="B12" s="169" t="s">
        <v>312</v>
      </c>
      <c r="C12" s="169"/>
      <c r="D12" s="169"/>
      <c r="E12" s="10">
        <v>500</v>
      </c>
      <c r="F12" s="56">
        <v>7.75</v>
      </c>
      <c r="G12" s="56">
        <v>9.66</v>
      </c>
      <c r="H12" s="56">
        <v>35.43</v>
      </c>
      <c r="I12" s="56">
        <v>260.89999999999998</v>
      </c>
    </row>
    <row r="13" spans="1:9" ht="48" customHeight="1" x14ac:dyDescent="0.25">
      <c r="A13" s="105" t="s">
        <v>313</v>
      </c>
      <c r="B13" s="158" t="s">
        <v>252</v>
      </c>
      <c r="C13" s="158"/>
      <c r="D13" s="158"/>
      <c r="E13" s="10">
        <v>195</v>
      </c>
      <c r="F13" s="56">
        <v>4.6500000000000004</v>
      </c>
      <c r="G13" s="56">
        <v>6.43</v>
      </c>
      <c r="H13" s="56">
        <v>16.579999999999998</v>
      </c>
      <c r="I13" s="56">
        <v>143</v>
      </c>
    </row>
    <row r="14" spans="1:9" ht="45.75" customHeight="1" thickBot="1" x14ac:dyDescent="0.3">
      <c r="A14" s="105" t="s">
        <v>314</v>
      </c>
      <c r="B14" s="151" t="s">
        <v>253</v>
      </c>
      <c r="C14" s="152"/>
      <c r="D14" s="153"/>
      <c r="E14" s="116">
        <v>100</v>
      </c>
      <c r="F14" s="117">
        <v>17.350000000000001</v>
      </c>
      <c r="G14" s="117">
        <v>9.58</v>
      </c>
      <c r="H14" s="117">
        <v>5.25</v>
      </c>
      <c r="I14" s="117">
        <v>175.82</v>
      </c>
    </row>
    <row r="15" spans="1:9" ht="33.75" customHeight="1" x14ac:dyDescent="0.25">
      <c r="A15" s="105" t="s">
        <v>223</v>
      </c>
      <c r="B15" s="145" t="s">
        <v>264</v>
      </c>
      <c r="C15" s="146"/>
      <c r="D15" s="147"/>
      <c r="E15" s="2">
        <v>200</v>
      </c>
      <c r="F15" s="43">
        <v>0.64</v>
      </c>
      <c r="G15" s="43">
        <v>0</v>
      </c>
      <c r="H15" s="43">
        <v>36.68</v>
      </c>
      <c r="I15" s="43">
        <v>149.30000000000001</v>
      </c>
    </row>
    <row r="16" spans="1:9" ht="14.1" customHeight="1" x14ac:dyDescent="0.25">
      <c r="A16" s="10"/>
      <c r="B16" s="148" t="s">
        <v>13</v>
      </c>
      <c r="C16" s="149"/>
      <c r="D16" s="150"/>
      <c r="E16" s="10"/>
      <c r="F16" s="107">
        <f>SUM(F12:F15)</f>
        <v>30.39</v>
      </c>
      <c r="G16" s="107">
        <f>SUM(G12:G15)</f>
        <v>25.67</v>
      </c>
      <c r="H16" s="107">
        <f>SUM(H12:H15)</f>
        <v>93.94</v>
      </c>
      <c r="I16" s="107">
        <f>SUM(I12:I15)</f>
        <v>729.02</v>
      </c>
    </row>
    <row r="17" spans="1:9" ht="14.1" customHeight="1" x14ac:dyDescent="0.25">
      <c r="A17" s="10"/>
      <c r="B17" s="142" t="s">
        <v>14</v>
      </c>
      <c r="C17" s="143"/>
      <c r="D17" s="144"/>
      <c r="E17" s="10"/>
      <c r="F17" s="109"/>
      <c r="G17" s="109"/>
      <c r="H17" s="109"/>
      <c r="I17" s="109"/>
    </row>
    <row r="18" spans="1:9" ht="33.75" customHeight="1" x14ac:dyDescent="0.25">
      <c r="A18" s="105" t="s">
        <v>215</v>
      </c>
      <c r="B18" s="145" t="s">
        <v>129</v>
      </c>
      <c r="C18" s="146"/>
      <c r="D18" s="147"/>
      <c r="E18" s="2">
        <v>210</v>
      </c>
      <c r="F18" s="43">
        <v>5.9</v>
      </c>
      <c r="G18" s="43">
        <v>5.3</v>
      </c>
      <c r="H18" s="43">
        <v>8.1999999999999993</v>
      </c>
      <c r="I18" s="43">
        <v>105</v>
      </c>
    </row>
    <row r="19" spans="1:9" ht="33" customHeight="1" thickBot="1" x14ac:dyDescent="0.3">
      <c r="A19" s="129" t="s">
        <v>216</v>
      </c>
      <c r="B19" s="151" t="s">
        <v>265</v>
      </c>
      <c r="C19" s="152"/>
      <c r="D19" s="153"/>
      <c r="E19" s="39">
        <v>200</v>
      </c>
      <c r="F19" s="64">
        <v>0</v>
      </c>
      <c r="G19" s="64">
        <v>0</v>
      </c>
      <c r="H19" s="64">
        <v>28</v>
      </c>
      <c r="I19" s="65">
        <v>120</v>
      </c>
    </row>
    <row r="20" spans="1:9" ht="14.1" customHeight="1" x14ac:dyDescent="0.25">
      <c r="A20" s="10"/>
      <c r="B20" s="148" t="s">
        <v>15</v>
      </c>
      <c r="C20" s="149"/>
      <c r="D20" s="150"/>
      <c r="E20" s="10"/>
      <c r="F20" s="115">
        <f t="shared" ref="F20:I20" si="1">F18+F19</f>
        <v>5.9</v>
      </c>
      <c r="G20" s="115">
        <f t="shared" si="1"/>
        <v>5.3</v>
      </c>
      <c r="H20" s="115">
        <f t="shared" si="1"/>
        <v>36.200000000000003</v>
      </c>
      <c r="I20" s="115">
        <f t="shared" si="1"/>
        <v>225</v>
      </c>
    </row>
    <row r="21" spans="1:9" ht="14.1" customHeight="1" x14ac:dyDescent="0.25">
      <c r="A21" s="10"/>
      <c r="B21" s="142" t="s">
        <v>16</v>
      </c>
      <c r="C21" s="143"/>
      <c r="D21" s="144"/>
      <c r="E21" s="10"/>
      <c r="F21" s="109"/>
      <c r="G21" s="109"/>
      <c r="H21" s="109"/>
      <c r="I21" s="109"/>
    </row>
    <row r="22" spans="1:9" ht="33" customHeight="1" x14ac:dyDescent="0.25">
      <c r="A22" s="105" t="s">
        <v>316</v>
      </c>
      <c r="B22" s="158" t="s">
        <v>315</v>
      </c>
      <c r="C22" s="158"/>
      <c r="D22" s="158"/>
      <c r="E22" s="2">
        <v>155</v>
      </c>
      <c r="F22" s="43">
        <v>3.02</v>
      </c>
      <c r="G22" s="43">
        <v>7.19</v>
      </c>
      <c r="H22" s="43">
        <v>16.989999999999998</v>
      </c>
      <c r="I22" s="43">
        <v>144.93</v>
      </c>
    </row>
    <row r="23" spans="1:9" ht="34.5" customHeight="1" x14ac:dyDescent="0.25">
      <c r="A23" s="105" t="s">
        <v>317</v>
      </c>
      <c r="B23" s="159" t="s">
        <v>318</v>
      </c>
      <c r="C23" s="159"/>
      <c r="D23" s="159"/>
      <c r="E23" s="2">
        <v>100</v>
      </c>
      <c r="F23" s="43">
        <v>16.739999999999998</v>
      </c>
      <c r="G23" s="43">
        <v>7.76</v>
      </c>
      <c r="H23" s="43">
        <v>7.38</v>
      </c>
      <c r="I23" s="43">
        <v>166.41</v>
      </c>
    </row>
    <row r="24" spans="1:9" ht="36" customHeight="1" x14ac:dyDescent="0.25">
      <c r="A24" s="105" t="s">
        <v>213</v>
      </c>
      <c r="B24" s="145" t="s">
        <v>17</v>
      </c>
      <c r="C24" s="146"/>
      <c r="D24" s="147"/>
      <c r="E24" s="10">
        <v>210</v>
      </c>
      <c r="F24" s="56">
        <v>0</v>
      </c>
      <c r="G24" s="56">
        <v>0</v>
      </c>
      <c r="H24" s="56">
        <v>9.98</v>
      </c>
      <c r="I24" s="56">
        <v>39.9</v>
      </c>
    </row>
    <row r="25" spans="1:9" ht="14.1" customHeight="1" x14ac:dyDescent="0.25">
      <c r="A25" s="10"/>
      <c r="B25" s="148" t="s">
        <v>18</v>
      </c>
      <c r="C25" s="149"/>
      <c r="D25" s="150"/>
      <c r="E25" s="10"/>
      <c r="F25" s="107">
        <f>SUM(F22:F24)</f>
        <v>19.759999999999998</v>
      </c>
      <c r="G25" s="107">
        <f>SUM(G22:G24)</f>
        <v>14.95</v>
      </c>
      <c r="H25" s="107">
        <f>SUM(H22:H24)</f>
        <v>34.349999999999994</v>
      </c>
      <c r="I25" s="107">
        <f>SUM(I22:I24)</f>
        <v>351.24</v>
      </c>
    </row>
    <row r="26" spans="1:9" ht="18.75" customHeight="1" x14ac:dyDescent="0.25">
      <c r="A26" s="10"/>
      <c r="B26" s="142" t="s">
        <v>214</v>
      </c>
      <c r="C26" s="143"/>
      <c r="D26" s="144"/>
      <c r="E26" s="10"/>
      <c r="F26" s="109"/>
      <c r="G26" s="109"/>
      <c r="H26" s="109"/>
      <c r="I26" s="109"/>
    </row>
    <row r="27" spans="1:9" ht="15.75" customHeight="1" x14ac:dyDescent="0.25">
      <c r="A27" s="50" t="s">
        <v>74</v>
      </c>
      <c r="B27" s="165" t="s">
        <v>106</v>
      </c>
      <c r="C27" s="165"/>
      <c r="D27" s="165"/>
      <c r="E27" s="130">
        <v>200</v>
      </c>
      <c r="F27" s="56">
        <v>15.2</v>
      </c>
      <c r="G27" s="56">
        <v>1.6</v>
      </c>
      <c r="H27" s="56">
        <v>98.4</v>
      </c>
      <c r="I27" s="56">
        <v>470</v>
      </c>
    </row>
    <row r="28" spans="1:9" ht="15.75" customHeight="1" x14ac:dyDescent="0.25">
      <c r="A28" s="50"/>
      <c r="B28" s="166"/>
      <c r="C28" s="167"/>
      <c r="D28" s="168"/>
      <c r="E28" s="10"/>
      <c r="F28" s="56"/>
      <c r="G28" s="56"/>
      <c r="H28" s="56"/>
      <c r="I28" s="56"/>
    </row>
    <row r="29" spans="1:9" ht="18" customHeight="1" x14ac:dyDescent="0.25">
      <c r="A29" s="10"/>
      <c r="B29" s="148" t="s">
        <v>85</v>
      </c>
      <c r="C29" s="149"/>
      <c r="D29" s="150"/>
      <c r="E29" s="10"/>
      <c r="F29" s="107">
        <f>SUM(F27+F28)</f>
        <v>15.2</v>
      </c>
      <c r="G29" s="107">
        <f t="shared" ref="G29:I29" si="2">SUM(G27+G28)</f>
        <v>1.6</v>
      </c>
      <c r="H29" s="107">
        <f t="shared" si="2"/>
        <v>98.4</v>
      </c>
      <c r="I29" s="107">
        <f t="shared" si="2"/>
        <v>470</v>
      </c>
    </row>
    <row r="30" spans="1:9" ht="24" customHeight="1" x14ac:dyDescent="0.25">
      <c r="A30" s="10"/>
      <c r="B30" s="148" t="s">
        <v>20</v>
      </c>
      <c r="C30" s="149"/>
      <c r="D30" s="150"/>
      <c r="E30" s="10"/>
      <c r="F30" s="107">
        <f>F8+F10+F16+F20+F25+F29</f>
        <v>87.55</v>
      </c>
      <c r="G30" s="107">
        <f>G8+G10+G16+G20+G25+G29</f>
        <v>64.489999999999995</v>
      </c>
      <c r="H30" s="107">
        <f>H8+H10+H16+H20+H25+H29</f>
        <v>314.95999999999998</v>
      </c>
      <c r="I30" s="107">
        <f>I8+I10+I16+I20+I25+I29</f>
        <v>2199.79</v>
      </c>
    </row>
    <row r="31" spans="1:9" x14ac:dyDescent="0.25">
      <c r="A31" s="1"/>
      <c r="B31" s="141"/>
      <c r="C31" s="141"/>
      <c r="D31" s="14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</sheetData>
  <mergeCells count="36">
    <mergeCell ref="B8:D8"/>
    <mergeCell ref="G1:I1"/>
    <mergeCell ref="A2:A3"/>
    <mergeCell ref="B2:D3"/>
    <mergeCell ref="E2:E3"/>
    <mergeCell ref="F2:F3"/>
    <mergeCell ref="G2:G3"/>
    <mergeCell ref="H2:H3"/>
    <mergeCell ref="I2:I3"/>
    <mergeCell ref="B4:D4"/>
    <mergeCell ref="B5:D5"/>
    <mergeCell ref="B7:D7"/>
    <mergeCell ref="B6:D6"/>
    <mergeCell ref="B9:D9"/>
    <mergeCell ref="B10:D10"/>
    <mergeCell ref="B11:D11"/>
    <mergeCell ref="B14:D14"/>
    <mergeCell ref="B12:D12"/>
    <mergeCell ref="B31:D31"/>
    <mergeCell ref="B24:D24"/>
    <mergeCell ref="B25:D25"/>
    <mergeCell ref="B26:D26"/>
    <mergeCell ref="B27:D27"/>
    <mergeCell ref="B29:D29"/>
    <mergeCell ref="B30:D30"/>
    <mergeCell ref="B28:D28"/>
    <mergeCell ref="B20:D20"/>
    <mergeCell ref="B21:D21"/>
    <mergeCell ref="B22:D22"/>
    <mergeCell ref="B23:D23"/>
    <mergeCell ref="B13:D13"/>
    <mergeCell ref="B15:D15"/>
    <mergeCell ref="B16:D16"/>
    <mergeCell ref="B17:D17"/>
    <mergeCell ref="B19:D19"/>
    <mergeCell ref="B18:D18"/>
  </mergeCells>
  <pageMargins left="0.27083333333333331" right="0.7" top="0.75" bottom="0.75" header="0.3" footer="0.3"/>
  <pageSetup paperSize="9" orientation="portrait" r:id="rId1"/>
  <headerFooter>
    <oddHeader xml:space="preserve">&amp;C&amp;"Times New Roman,полужирный"&amp;12МЕНЮ                    ЩД                                                                                 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2"/>
  <sheetViews>
    <sheetView view="pageLayout" topLeftCell="A19" zoomScaleNormal="100" workbookViewId="0">
      <selection activeCell="B24" sqref="B24:D24"/>
    </sheetView>
  </sheetViews>
  <sheetFormatPr defaultColWidth="9.140625" defaultRowHeight="15" x14ac:dyDescent="0.25"/>
  <cols>
    <col min="1" max="1" width="20.140625" customWidth="1"/>
    <col min="4" max="4" width="8.42578125" customWidth="1"/>
    <col min="5" max="9" width="8.85546875" customWidth="1"/>
  </cols>
  <sheetData>
    <row r="1" spans="1:9" ht="18.75" x14ac:dyDescent="0.3">
      <c r="A1" s="1" t="s">
        <v>209</v>
      </c>
      <c r="B1" s="1"/>
      <c r="C1" s="1"/>
      <c r="D1" s="1"/>
      <c r="E1" s="1"/>
      <c r="F1" s="1"/>
      <c r="G1" s="170" t="s">
        <v>132</v>
      </c>
      <c r="H1" s="170"/>
      <c r="I1" s="170"/>
    </row>
    <row r="2" spans="1:9" x14ac:dyDescent="0.25">
      <c r="A2" s="182" t="s">
        <v>1</v>
      </c>
      <c r="B2" s="182" t="s">
        <v>2</v>
      </c>
      <c r="C2" s="182"/>
      <c r="D2" s="182"/>
      <c r="E2" s="182" t="s">
        <v>3</v>
      </c>
      <c r="F2" s="182" t="s">
        <v>4</v>
      </c>
      <c r="G2" s="182" t="s">
        <v>5</v>
      </c>
      <c r="H2" s="182" t="s">
        <v>6</v>
      </c>
      <c r="I2" s="182" t="s">
        <v>7</v>
      </c>
    </row>
    <row r="3" spans="1:9" x14ac:dyDescent="0.25">
      <c r="A3" s="182"/>
      <c r="B3" s="182"/>
      <c r="C3" s="182"/>
      <c r="D3" s="182"/>
      <c r="E3" s="182"/>
      <c r="F3" s="182"/>
      <c r="G3" s="182"/>
      <c r="H3" s="182"/>
      <c r="I3" s="182"/>
    </row>
    <row r="4" spans="1:9" ht="14.25" customHeight="1" x14ac:dyDescent="0.25">
      <c r="A4" s="3"/>
      <c r="B4" s="171" t="s">
        <v>9</v>
      </c>
      <c r="C4" s="172"/>
      <c r="D4" s="173"/>
      <c r="E4" s="3"/>
      <c r="F4" s="3"/>
      <c r="G4" s="3"/>
      <c r="H4" s="3"/>
      <c r="I4" s="3"/>
    </row>
    <row r="5" spans="1:9" ht="35.25" customHeight="1" x14ac:dyDescent="0.25">
      <c r="A5" s="105" t="s">
        <v>271</v>
      </c>
      <c r="B5" s="162" t="s">
        <v>272</v>
      </c>
      <c r="C5" s="163"/>
      <c r="D5" s="164"/>
      <c r="E5" s="2">
        <v>60</v>
      </c>
      <c r="F5" s="43">
        <v>6.08</v>
      </c>
      <c r="G5" s="43">
        <v>5.6</v>
      </c>
      <c r="H5" s="43">
        <v>1.78</v>
      </c>
      <c r="I5" s="43">
        <v>82.1</v>
      </c>
    </row>
    <row r="6" spans="1:9" ht="34.5" customHeight="1" x14ac:dyDescent="0.25">
      <c r="A6" s="105" t="s">
        <v>306</v>
      </c>
      <c r="B6" s="158" t="s">
        <v>307</v>
      </c>
      <c r="C6" s="158"/>
      <c r="D6" s="158"/>
      <c r="E6" s="59">
        <v>195</v>
      </c>
      <c r="F6" s="43">
        <v>10.28</v>
      </c>
      <c r="G6" s="43">
        <v>9.89</v>
      </c>
      <c r="H6" s="43">
        <v>29.52</v>
      </c>
      <c r="I6" s="43">
        <v>248.03</v>
      </c>
    </row>
    <row r="7" spans="1:9" ht="34.5" customHeight="1" x14ac:dyDescent="0.25">
      <c r="A7" s="105" t="s">
        <v>213</v>
      </c>
      <c r="B7" s="145" t="s">
        <v>17</v>
      </c>
      <c r="C7" s="146"/>
      <c r="D7" s="147"/>
      <c r="E7" s="10">
        <v>210</v>
      </c>
      <c r="F7" s="56">
        <v>0</v>
      </c>
      <c r="G7" s="56">
        <v>0</v>
      </c>
      <c r="H7" s="56">
        <v>9.98</v>
      </c>
      <c r="I7" s="56">
        <v>39.9</v>
      </c>
    </row>
    <row r="8" spans="1:9" ht="14.1" customHeight="1" x14ac:dyDescent="0.25">
      <c r="A8" s="2"/>
      <c r="B8" s="175" t="s">
        <v>8</v>
      </c>
      <c r="C8" s="175"/>
      <c r="D8" s="175"/>
      <c r="E8" s="2"/>
      <c r="F8" s="6">
        <f>SUM(F5:F7)</f>
        <v>16.36</v>
      </c>
      <c r="G8" s="6">
        <f>SUM(G5:G7)</f>
        <v>15.49</v>
      </c>
      <c r="H8" s="6">
        <f>SUM(H5:H7)</f>
        <v>41.28</v>
      </c>
      <c r="I8" s="6">
        <f>SUM(I5:I7)</f>
        <v>370.03</v>
      </c>
    </row>
    <row r="9" spans="1:9" ht="16.5" customHeight="1" thickBot="1" x14ac:dyDescent="0.3">
      <c r="A9" s="2"/>
      <c r="B9" s="174"/>
      <c r="C9" s="174"/>
      <c r="D9" s="174"/>
      <c r="E9" s="40"/>
      <c r="F9" s="40"/>
      <c r="G9" s="40"/>
      <c r="H9" s="40"/>
      <c r="I9" s="44"/>
    </row>
    <row r="10" spans="1:9" ht="14.1" customHeight="1" x14ac:dyDescent="0.25">
      <c r="A10" s="2"/>
      <c r="B10" s="175" t="s">
        <v>10</v>
      </c>
      <c r="C10" s="175"/>
      <c r="D10" s="175"/>
      <c r="E10" s="2"/>
      <c r="F10" s="6">
        <f>SUM(F9)</f>
        <v>0</v>
      </c>
      <c r="G10" s="6">
        <f t="shared" ref="G10:I10" si="0">SUM(G9)</f>
        <v>0</v>
      </c>
      <c r="H10" s="6">
        <f t="shared" si="0"/>
        <v>0</v>
      </c>
      <c r="I10" s="6">
        <f t="shared" si="0"/>
        <v>0</v>
      </c>
    </row>
    <row r="11" spans="1:9" ht="14.1" customHeight="1" x14ac:dyDescent="0.25">
      <c r="A11" s="2"/>
      <c r="B11" s="171" t="s">
        <v>11</v>
      </c>
      <c r="C11" s="172"/>
      <c r="D11" s="173"/>
      <c r="E11" s="2"/>
      <c r="F11" s="5"/>
      <c r="G11" s="5"/>
      <c r="H11" s="5"/>
      <c r="I11" s="5"/>
    </row>
    <row r="12" spans="1:9" ht="42" customHeight="1" x14ac:dyDescent="0.25">
      <c r="A12" s="105" t="s">
        <v>226</v>
      </c>
      <c r="B12" s="159" t="s">
        <v>266</v>
      </c>
      <c r="C12" s="159"/>
      <c r="D12" s="159"/>
      <c r="E12" s="119">
        <v>410</v>
      </c>
      <c r="F12" s="61">
        <v>4.97</v>
      </c>
      <c r="G12" s="61">
        <v>7.72</v>
      </c>
      <c r="H12" s="61">
        <v>33.909999999999997</v>
      </c>
      <c r="I12" s="61">
        <v>225.86</v>
      </c>
    </row>
    <row r="13" spans="1:9" ht="46.5" customHeight="1" x14ac:dyDescent="0.25">
      <c r="A13" s="105" t="s">
        <v>308</v>
      </c>
      <c r="B13" s="158" t="s">
        <v>309</v>
      </c>
      <c r="C13" s="158"/>
      <c r="D13" s="158"/>
      <c r="E13" s="19">
        <v>150</v>
      </c>
      <c r="F13" s="43">
        <v>2.3199999999999998</v>
      </c>
      <c r="G13" s="43">
        <v>7.26</v>
      </c>
      <c r="H13" s="43">
        <v>11.26</v>
      </c>
      <c r="I13" s="43">
        <v>121.67</v>
      </c>
    </row>
    <row r="14" spans="1:9" ht="39.75" customHeight="1" x14ac:dyDescent="0.25">
      <c r="A14" s="105" t="s">
        <v>275</v>
      </c>
      <c r="B14" s="151" t="s">
        <v>326</v>
      </c>
      <c r="C14" s="152"/>
      <c r="D14" s="153"/>
      <c r="E14" s="19">
        <v>85</v>
      </c>
      <c r="F14" s="43">
        <v>17.079999999999998</v>
      </c>
      <c r="G14" s="43">
        <v>13.55</v>
      </c>
      <c r="H14" s="43">
        <v>4.8899999999999997</v>
      </c>
      <c r="I14" s="43">
        <v>209.5</v>
      </c>
    </row>
    <row r="15" spans="1:9" ht="40.5" customHeight="1" x14ac:dyDescent="0.25">
      <c r="A15" s="105" t="s">
        <v>223</v>
      </c>
      <c r="B15" s="145" t="s">
        <v>264</v>
      </c>
      <c r="C15" s="146"/>
      <c r="D15" s="147"/>
      <c r="E15" s="2">
        <v>200</v>
      </c>
      <c r="F15" s="43">
        <v>0.64</v>
      </c>
      <c r="G15" s="43">
        <v>0</v>
      </c>
      <c r="H15" s="43">
        <v>36.68</v>
      </c>
      <c r="I15" s="43">
        <v>149.30000000000001</v>
      </c>
    </row>
    <row r="16" spans="1:9" ht="18.75" customHeight="1" x14ac:dyDescent="0.25">
      <c r="A16" s="2"/>
      <c r="B16" s="176" t="s">
        <v>13</v>
      </c>
      <c r="C16" s="177"/>
      <c r="D16" s="178"/>
      <c r="E16" s="2"/>
      <c r="F16" s="6">
        <f>SUM(F12:F15)</f>
        <v>25.009999999999998</v>
      </c>
      <c r="G16" s="6">
        <f>SUM(G12:G15)</f>
        <v>28.53</v>
      </c>
      <c r="H16" s="6">
        <f>SUM(H12:H15)</f>
        <v>86.74</v>
      </c>
      <c r="I16" s="6">
        <f>SUM(I12:I15)</f>
        <v>706.32999999999993</v>
      </c>
    </row>
    <row r="17" spans="1:9" ht="14.1" customHeight="1" x14ac:dyDescent="0.25">
      <c r="A17" s="2"/>
      <c r="B17" s="171" t="s">
        <v>14</v>
      </c>
      <c r="C17" s="172"/>
      <c r="D17" s="173"/>
      <c r="E17" s="2"/>
      <c r="F17" s="5"/>
      <c r="G17" s="5"/>
      <c r="H17" s="5"/>
      <c r="I17" s="5"/>
    </row>
    <row r="18" spans="1:9" ht="34.5" customHeight="1" x14ac:dyDescent="0.25">
      <c r="A18" s="105" t="s">
        <v>221</v>
      </c>
      <c r="B18" s="145" t="s">
        <v>116</v>
      </c>
      <c r="C18" s="146"/>
      <c r="D18" s="147"/>
      <c r="E18" s="118">
        <v>210</v>
      </c>
      <c r="F18" s="62">
        <v>7.8</v>
      </c>
      <c r="G18" s="63">
        <v>3.1</v>
      </c>
      <c r="H18" s="63">
        <v>18.7</v>
      </c>
      <c r="I18" s="63">
        <v>133</v>
      </c>
    </row>
    <row r="19" spans="1:9" ht="34.5" customHeight="1" thickBot="1" x14ac:dyDescent="0.3">
      <c r="A19" s="129" t="s">
        <v>216</v>
      </c>
      <c r="B19" s="151" t="s">
        <v>265</v>
      </c>
      <c r="C19" s="152"/>
      <c r="D19" s="153"/>
      <c r="E19" s="39">
        <v>200</v>
      </c>
      <c r="F19" s="64">
        <v>0</v>
      </c>
      <c r="G19" s="64">
        <v>0</v>
      </c>
      <c r="H19" s="64">
        <v>28</v>
      </c>
      <c r="I19" s="65">
        <v>120</v>
      </c>
    </row>
    <row r="20" spans="1:9" ht="14.1" customHeight="1" x14ac:dyDescent="0.25">
      <c r="A20" s="2"/>
      <c r="B20" s="176" t="s">
        <v>15</v>
      </c>
      <c r="C20" s="177"/>
      <c r="D20" s="178"/>
      <c r="E20" s="2"/>
      <c r="F20" s="60">
        <f>SUM(F18:F19)</f>
        <v>7.8</v>
      </c>
      <c r="G20" s="60">
        <f t="shared" ref="G20:I20" si="1">SUM(G18:G19)</f>
        <v>3.1</v>
      </c>
      <c r="H20" s="60">
        <f t="shared" si="1"/>
        <v>46.7</v>
      </c>
      <c r="I20" s="60">
        <f t="shared" si="1"/>
        <v>253</v>
      </c>
    </row>
    <row r="21" spans="1:9" ht="14.1" customHeight="1" x14ac:dyDescent="0.25">
      <c r="A21" s="2"/>
      <c r="B21" s="171" t="s">
        <v>16</v>
      </c>
      <c r="C21" s="172"/>
      <c r="D21" s="173"/>
      <c r="E21" s="2"/>
      <c r="F21" s="5"/>
      <c r="G21" s="5"/>
      <c r="H21" s="5"/>
      <c r="I21" s="5"/>
    </row>
    <row r="22" spans="1:9" ht="36.75" customHeight="1" x14ac:dyDescent="0.25">
      <c r="A22" s="105" t="s">
        <v>319</v>
      </c>
      <c r="B22" s="145" t="s">
        <v>320</v>
      </c>
      <c r="C22" s="146"/>
      <c r="D22" s="147"/>
      <c r="E22" s="118">
        <v>150</v>
      </c>
      <c r="F22" s="63">
        <v>3.82</v>
      </c>
      <c r="G22" s="63">
        <v>5.92</v>
      </c>
      <c r="H22" s="63">
        <v>23.35</v>
      </c>
      <c r="I22" s="63">
        <v>161.87</v>
      </c>
    </row>
    <row r="23" spans="1:9" ht="35.25" customHeight="1" x14ac:dyDescent="0.25">
      <c r="A23" s="105" t="s">
        <v>321</v>
      </c>
      <c r="B23" s="158" t="s">
        <v>322</v>
      </c>
      <c r="C23" s="158"/>
      <c r="D23" s="158"/>
      <c r="E23" s="135">
        <v>100</v>
      </c>
      <c r="F23" s="43">
        <v>19.54</v>
      </c>
      <c r="G23" s="43">
        <v>8.52</v>
      </c>
      <c r="H23" s="43">
        <v>5.19</v>
      </c>
      <c r="I23" s="43">
        <v>177</v>
      </c>
    </row>
    <row r="24" spans="1:9" ht="33.75" customHeight="1" x14ac:dyDescent="0.25">
      <c r="A24" s="105" t="s">
        <v>213</v>
      </c>
      <c r="B24" s="145" t="s">
        <v>17</v>
      </c>
      <c r="C24" s="146"/>
      <c r="D24" s="147"/>
      <c r="E24" s="2">
        <v>210</v>
      </c>
      <c r="F24" s="61">
        <v>0</v>
      </c>
      <c r="G24" s="61">
        <v>0</v>
      </c>
      <c r="H24" s="61">
        <v>9.98</v>
      </c>
      <c r="I24" s="61">
        <v>39.9</v>
      </c>
    </row>
    <row r="25" spans="1:9" ht="14.1" customHeight="1" x14ac:dyDescent="0.25">
      <c r="A25" s="2"/>
      <c r="B25" s="176" t="s">
        <v>18</v>
      </c>
      <c r="C25" s="177"/>
      <c r="D25" s="178"/>
      <c r="E25" s="2"/>
      <c r="F25" s="6">
        <f>SUM(F22:F24)</f>
        <v>23.36</v>
      </c>
      <c r="G25" s="6">
        <f>SUM(G22:G24)</f>
        <v>14.44</v>
      </c>
      <c r="H25" s="6">
        <f>SUM(H22:H24)</f>
        <v>38.520000000000003</v>
      </c>
      <c r="I25" s="6">
        <f>SUM(I22:I24)</f>
        <v>378.77</v>
      </c>
    </row>
    <row r="26" spans="1:9" ht="18.75" customHeight="1" x14ac:dyDescent="0.25">
      <c r="A26" s="19" t="s">
        <v>74</v>
      </c>
      <c r="B26" s="174" t="s">
        <v>106</v>
      </c>
      <c r="C26" s="174"/>
      <c r="D26" s="174"/>
      <c r="E26" s="130">
        <v>200</v>
      </c>
      <c r="F26" s="56">
        <v>15.2</v>
      </c>
      <c r="G26" s="56">
        <v>1.6</v>
      </c>
      <c r="H26" s="56">
        <v>98.4</v>
      </c>
      <c r="I26" s="56">
        <v>470</v>
      </c>
    </row>
    <row r="27" spans="1:9" ht="24" customHeight="1" x14ac:dyDescent="0.25">
      <c r="A27" s="19"/>
      <c r="B27" s="179"/>
      <c r="C27" s="180"/>
      <c r="D27" s="181"/>
      <c r="E27" s="2"/>
      <c r="F27" s="43"/>
      <c r="G27" s="43"/>
      <c r="H27" s="43"/>
      <c r="I27" s="43"/>
    </row>
    <row r="28" spans="1:9" ht="18.75" customHeight="1" x14ac:dyDescent="0.25">
      <c r="A28" s="2"/>
      <c r="B28" s="176" t="s">
        <v>85</v>
      </c>
      <c r="C28" s="177"/>
      <c r="D28" s="178"/>
      <c r="E28" s="2"/>
      <c r="F28" s="6">
        <f>SUM(F27+F26)</f>
        <v>15.2</v>
      </c>
      <c r="G28" s="6">
        <f t="shared" ref="G28:I28" si="2">SUM(G27+G26)</f>
        <v>1.6</v>
      </c>
      <c r="H28" s="6">
        <f t="shared" si="2"/>
        <v>98.4</v>
      </c>
      <c r="I28" s="6">
        <f t="shared" si="2"/>
        <v>470</v>
      </c>
    </row>
    <row r="29" spans="1:9" ht="21" customHeight="1" x14ac:dyDescent="0.25">
      <c r="A29" s="2"/>
      <c r="B29" s="176" t="s">
        <v>20</v>
      </c>
      <c r="C29" s="177"/>
      <c r="D29" s="178"/>
      <c r="E29" s="2"/>
      <c r="F29" s="6">
        <f>F8+F10+F16+F20+F25+F28</f>
        <v>87.73</v>
      </c>
      <c r="G29" s="6">
        <f>G8+G10+G16+G20+G25+G28</f>
        <v>63.160000000000004</v>
      </c>
      <c r="H29" s="6">
        <f>H8+H10+H16+H20+H25+H28</f>
        <v>311.64</v>
      </c>
      <c r="I29" s="6">
        <f>I8+I10+I16+I20+I25+I28</f>
        <v>2178.13</v>
      </c>
    </row>
    <row r="30" spans="1:9" x14ac:dyDescent="0.25">
      <c r="A30" s="1"/>
      <c r="B30" s="141"/>
      <c r="C30" s="141"/>
      <c r="D30" s="14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</sheetData>
  <mergeCells count="35">
    <mergeCell ref="B4:D4"/>
    <mergeCell ref="B5:D5"/>
    <mergeCell ref="B6:D6"/>
    <mergeCell ref="B15:D15"/>
    <mergeCell ref="B16:D16"/>
    <mergeCell ref="B8:D8"/>
    <mergeCell ref="B7:D7"/>
    <mergeCell ref="B12:D12"/>
    <mergeCell ref="B13:D13"/>
    <mergeCell ref="B14:D14"/>
    <mergeCell ref="G1:I1"/>
    <mergeCell ref="A2:A3"/>
    <mergeCell ref="B2:D3"/>
    <mergeCell ref="E2:E3"/>
    <mergeCell ref="F2:F3"/>
    <mergeCell ref="G2:G3"/>
    <mergeCell ref="H2:H3"/>
    <mergeCell ref="I2:I3"/>
    <mergeCell ref="B30:D30"/>
    <mergeCell ref="B29:D29"/>
    <mergeCell ref="B19:D19"/>
    <mergeCell ref="B28:D28"/>
    <mergeCell ref="B24:D24"/>
    <mergeCell ref="B25:D25"/>
    <mergeCell ref="B27:D27"/>
    <mergeCell ref="B20:D20"/>
    <mergeCell ref="B21:D21"/>
    <mergeCell ref="B22:D22"/>
    <mergeCell ref="B23:D23"/>
    <mergeCell ref="B26:D26"/>
    <mergeCell ref="B17:D17"/>
    <mergeCell ref="B9:D9"/>
    <mergeCell ref="B10:D10"/>
    <mergeCell ref="B11:D11"/>
    <mergeCell ref="B18:D18"/>
  </mergeCells>
  <pageMargins left="0.29166666666666669" right="0.7" top="0.75" bottom="0.75" header="0.3" footer="0.3"/>
  <pageSetup paperSize="9" orientation="portrait" r:id="rId1"/>
  <headerFooter>
    <oddHeader xml:space="preserve">&amp;C&amp;"Times New Roman,полужирный"&amp;12 МЕНЮ                    ЩД                                                                                 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5"/>
  <sheetViews>
    <sheetView view="pageLayout" zoomScaleNormal="100" workbookViewId="0">
      <selection activeCell="A15" sqref="A15:I15"/>
    </sheetView>
  </sheetViews>
  <sheetFormatPr defaultColWidth="9.140625" defaultRowHeight="15" x14ac:dyDescent="0.25"/>
  <cols>
    <col min="1" max="1" width="20.140625" customWidth="1"/>
    <col min="4" max="4" width="7.7109375" customWidth="1"/>
    <col min="5" max="7" width="8.85546875" customWidth="1"/>
    <col min="8" max="9" width="9" customWidth="1"/>
  </cols>
  <sheetData>
    <row r="1" spans="1:9" ht="18.75" x14ac:dyDescent="0.3">
      <c r="A1" s="1" t="s">
        <v>209</v>
      </c>
      <c r="B1" s="1"/>
      <c r="C1" s="1"/>
      <c r="D1" s="1"/>
      <c r="E1" s="1"/>
      <c r="F1" s="1"/>
      <c r="G1" s="170" t="s">
        <v>133</v>
      </c>
      <c r="H1" s="170"/>
      <c r="I1" s="170"/>
    </row>
    <row r="2" spans="1:9" x14ac:dyDescent="0.25">
      <c r="A2" s="182" t="s">
        <v>1</v>
      </c>
      <c r="B2" s="182" t="s">
        <v>2</v>
      </c>
      <c r="C2" s="182"/>
      <c r="D2" s="182"/>
      <c r="E2" s="182" t="s">
        <v>3</v>
      </c>
      <c r="F2" s="182" t="s">
        <v>4</v>
      </c>
      <c r="G2" s="182" t="s">
        <v>5</v>
      </c>
      <c r="H2" s="182" t="s">
        <v>6</v>
      </c>
      <c r="I2" s="182" t="s">
        <v>7</v>
      </c>
    </row>
    <row r="3" spans="1:9" x14ac:dyDescent="0.25">
      <c r="A3" s="182"/>
      <c r="B3" s="182"/>
      <c r="C3" s="182"/>
      <c r="D3" s="182"/>
      <c r="E3" s="182"/>
      <c r="F3" s="182"/>
      <c r="G3" s="182"/>
      <c r="H3" s="182"/>
      <c r="I3" s="182"/>
    </row>
    <row r="4" spans="1:9" ht="14.25" customHeight="1" x14ac:dyDescent="0.25">
      <c r="A4" s="3"/>
      <c r="B4" s="171" t="s">
        <v>9</v>
      </c>
      <c r="C4" s="172"/>
      <c r="D4" s="173"/>
      <c r="E4" s="3"/>
      <c r="F4" s="3"/>
      <c r="G4" s="3"/>
      <c r="H4" s="3"/>
      <c r="I4" s="3"/>
    </row>
    <row r="5" spans="1:9" ht="36" customHeight="1" thickBot="1" x14ac:dyDescent="0.3">
      <c r="A5" s="105" t="s">
        <v>270</v>
      </c>
      <c r="B5" s="159" t="s">
        <v>269</v>
      </c>
      <c r="C5" s="159"/>
      <c r="D5" s="159"/>
      <c r="E5" s="39">
        <v>195</v>
      </c>
      <c r="F5" s="64">
        <v>8.7899999999999991</v>
      </c>
      <c r="G5" s="64">
        <v>9.26</v>
      </c>
      <c r="H5" s="64">
        <v>28.53</v>
      </c>
      <c r="I5" s="65">
        <v>232.23</v>
      </c>
    </row>
    <row r="6" spans="1:9" ht="35.25" customHeight="1" x14ac:dyDescent="0.25">
      <c r="A6" s="105" t="s">
        <v>220</v>
      </c>
      <c r="B6" s="145" t="s">
        <v>55</v>
      </c>
      <c r="C6" s="146"/>
      <c r="D6" s="147"/>
      <c r="E6" s="70">
        <v>25</v>
      </c>
      <c r="F6" s="71">
        <v>5.8</v>
      </c>
      <c r="G6" s="71">
        <v>7.37</v>
      </c>
      <c r="H6" s="71">
        <v>0</v>
      </c>
      <c r="I6" s="71">
        <v>91</v>
      </c>
    </row>
    <row r="7" spans="1:9" ht="35.25" customHeight="1" x14ac:dyDescent="0.25">
      <c r="A7" s="105" t="s">
        <v>213</v>
      </c>
      <c r="B7" s="145" t="s">
        <v>17</v>
      </c>
      <c r="C7" s="146"/>
      <c r="D7" s="147"/>
      <c r="E7" s="10">
        <v>210</v>
      </c>
      <c r="F7" s="56">
        <v>0</v>
      </c>
      <c r="G7" s="56">
        <v>0</v>
      </c>
      <c r="H7" s="56">
        <v>9.98</v>
      </c>
      <c r="I7" s="56">
        <v>39.9</v>
      </c>
    </row>
    <row r="8" spans="1:9" ht="18.75" customHeight="1" x14ac:dyDescent="0.25">
      <c r="A8" s="105"/>
      <c r="B8" s="145"/>
      <c r="C8" s="146"/>
      <c r="D8" s="147"/>
      <c r="E8" s="2"/>
      <c r="F8" s="43"/>
      <c r="G8" s="43"/>
      <c r="H8" s="43"/>
      <c r="I8" s="43"/>
    </row>
    <row r="9" spans="1:9" ht="14.1" customHeight="1" x14ac:dyDescent="0.25">
      <c r="A9" s="2"/>
      <c r="B9" s="175" t="s">
        <v>8</v>
      </c>
      <c r="C9" s="175"/>
      <c r="D9" s="175"/>
      <c r="E9" s="2"/>
      <c r="F9" s="6">
        <f>SUM(F5:F8)</f>
        <v>14.59</v>
      </c>
      <c r="G9" s="6">
        <f>SUM(G5:G8)</f>
        <v>16.63</v>
      </c>
      <c r="H9" s="6">
        <f>SUM(H5:H8)</f>
        <v>38.510000000000005</v>
      </c>
      <c r="I9" s="6">
        <f>SUM(I5:I8)</f>
        <v>363.13</v>
      </c>
    </row>
    <row r="10" spans="1:9" ht="18.75" customHeight="1" x14ac:dyDescent="0.25">
      <c r="A10" s="2"/>
      <c r="B10" s="174"/>
      <c r="C10" s="174"/>
      <c r="D10" s="174"/>
      <c r="E10" s="4"/>
      <c r="F10" s="5"/>
      <c r="G10" s="5"/>
      <c r="H10" s="5"/>
      <c r="I10" s="5"/>
    </row>
    <row r="11" spans="1:9" ht="14.1" customHeight="1" x14ac:dyDescent="0.25">
      <c r="A11" s="2"/>
      <c r="B11" s="175" t="s">
        <v>10</v>
      </c>
      <c r="C11" s="175"/>
      <c r="D11" s="175"/>
      <c r="E11" s="2"/>
      <c r="F11" s="6">
        <f>SUM(F10:F10)</f>
        <v>0</v>
      </c>
      <c r="G11" s="6">
        <f>SUM(G10:G10)</f>
        <v>0</v>
      </c>
      <c r="H11" s="6">
        <f>SUM(H10:H10)</f>
        <v>0</v>
      </c>
      <c r="I11" s="6">
        <f>SUM(I10:I10)</f>
        <v>0</v>
      </c>
    </row>
    <row r="12" spans="1:9" ht="14.1" customHeight="1" x14ac:dyDescent="0.25">
      <c r="A12" s="2"/>
      <c r="B12" s="171" t="s">
        <v>11</v>
      </c>
      <c r="C12" s="172"/>
      <c r="D12" s="173"/>
      <c r="E12" s="2"/>
      <c r="F12" s="5"/>
      <c r="G12" s="5"/>
      <c r="H12" s="5"/>
      <c r="I12" s="5"/>
    </row>
    <row r="13" spans="1:9" ht="41.25" customHeight="1" x14ac:dyDescent="0.25">
      <c r="A13" s="105" t="s">
        <v>323</v>
      </c>
      <c r="B13" s="158" t="s">
        <v>324</v>
      </c>
      <c r="C13" s="158"/>
      <c r="D13" s="158"/>
      <c r="E13" s="2">
        <v>410</v>
      </c>
      <c r="F13" s="43">
        <v>3.77</v>
      </c>
      <c r="G13" s="43">
        <v>7.51</v>
      </c>
      <c r="H13" s="43">
        <v>26.51</v>
      </c>
      <c r="I13" s="43">
        <v>189.5</v>
      </c>
    </row>
    <row r="14" spans="1:9" ht="36" customHeight="1" x14ac:dyDescent="0.25">
      <c r="A14" s="105" t="s">
        <v>325</v>
      </c>
      <c r="B14" s="145" t="s">
        <v>267</v>
      </c>
      <c r="C14" s="146"/>
      <c r="D14" s="147"/>
      <c r="E14" s="2">
        <v>215</v>
      </c>
      <c r="F14" s="43">
        <v>5</v>
      </c>
      <c r="G14" s="43">
        <v>6.1</v>
      </c>
      <c r="H14" s="43">
        <v>39.299999999999997</v>
      </c>
      <c r="I14" s="43">
        <v>232.5</v>
      </c>
    </row>
    <row r="15" spans="1:9" ht="36" customHeight="1" x14ac:dyDescent="0.25">
      <c r="A15" s="105" t="s">
        <v>275</v>
      </c>
      <c r="B15" s="151" t="s">
        <v>326</v>
      </c>
      <c r="C15" s="152"/>
      <c r="D15" s="153"/>
      <c r="E15" s="19">
        <v>85</v>
      </c>
      <c r="F15" s="43">
        <v>17.079999999999998</v>
      </c>
      <c r="G15" s="43">
        <v>13.55</v>
      </c>
      <c r="H15" s="43">
        <v>4.8899999999999997</v>
      </c>
      <c r="I15" s="43">
        <v>209.5</v>
      </c>
    </row>
    <row r="16" spans="1:9" ht="38.25" customHeight="1" x14ac:dyDescent="0.25">
      <c r="A16" s="105" t="s">
        <v>223</v>
      </c>
      <c r="B16" s="145" t="s">
        <v>264</v>
      </c>
      <c r="C16" s="146"/>
      <c r="D16" s="147"/>
      <c r="E16" s="2">
        <v>200</v>
      </c>
      <c r="F16" s="43">
        <v>0.64</v>
      </c>
      <c r="G16" s="43">
        <v>0</v>
      </c>
      <c r="H16" s="43">
        <v>36.68</v>
      </c>
      <c r="I16" s="43">
        <v>149.30000000000001</v>
      </c>
    </row>
    <row r="17" spans="1:10" ht="14.1" customHeight="1" x14ac:dyDescent="0.25">
      <c r="A17" s="2"/>
      <c r="B17" s="176" t="s">
        <v>13</v>
      </c>
      <c r="C17" s="177"/>
      <c r="D17" s="178"/>
      <c r="E17" s="2"/>
      <c r="F17" s="6">
        <f>SUM(F13:F16)</f>
        <v>26.49</v>
      </c>
      <c r="G17" s="6">
        <f>SUM(G13:G16)</f>
        <v>27.16</v>
      </c>
      <c r="H17" s="6">
        <f>SUM(H13:H16)</f>
        <v>107.38</v>
      </c>
      <c r="I17" s="6">
        <f>SUM(I13:I16)</f>
        <v>780.8</v>
      </c>
    </row>
    <row r="18" spans="1:10" ht="14.1" customHeight="1" x14ac:dyDescent="0.25">
      <c r="A18" s="2"/>
      <c r="B18" s="171" t="s">
        <v>14</v>
      </c>
      <c r="C18" s="172"/>
      <c r="D18" s="173"/>
      <c r="E18" s="2"/>
      <c r="F18" s="5"/>
      <c r="G18" s="5"/>
      <c r="H18" s="5"/>
      <c r="I18" s="5"/>
    </row>
    <row r="19" spans="1:10" ht="14.1" hidden="1" customHeight="1" x14ac:dyDescent="0.25">
      <c r="A19" s="2"/>
      <c r="B19" s="15"/>
      <c r="C19" s="16"/>
      <c r="D19" s="17"/>
      <c r="E19" s="2"/>
      <c r="F19" s="5"/>
      <c r="G19" s="5"/>
      <c r="H19" s="5"/>
      <c r="I19" s="5"/>
    </row>
    <row r="20" spans="1:10" ht="34.5" customHeight="1" x14ac:dyDescent="0.25">
      <c r="A20" s="105" t="s">
        <v>215</v>
      </c>
      <c r="B20" s="145" t="s">
        <v>129</v>
      </c>
      <c r="C20" s="146"/>
      <c r="D20" s="147"/>
      <c r="E20" s="2">
        <v>210</v>
      </c>
      <c r="F20" s="43">
        <v>5.9</v>
      </c>
      <c r="G20" s="43">
        <v>5.3</v>
      </c>
      <c r="H20" s="43">
        <v>8.1999999999999993</v>
      </c>
      <c r="I20" s="43">
        <v>105</v>
      </c>
    </row>
    <row r="21" spans="1:10" ht="35.25" customHeight="1" thickBot="1" x14ac:dyDescent="0.3">
      <c r="A21" s="105" t="s">
        <v>224</v>
      </c>
      <c r="B21" s="151" t="s">
        <v>225</v>
      </c>
      <c r="C21" s="152"/>
      <c r="D21" s="153"/>
      <c r="E21" s="39">
        <v>110</v>
      </c>
      <c r="F21" s="64">
        <v>20.54</v>
      </c>
      <c r="G21" s="64">
        <v>11.69</v>
      </c>
      <c r="H21" s="64">
        <v>22.16</v>
      </c>
      <c r="I21" s="65">
        <v>278.70999999999998</v>
      </c>
    </row>
    <row r="22" spans="1:10" ht="14.1" customHeight="1" x14ac:dyDescent="0.25">
      <c r="A22" s="2"/>
      <c r="B22" s="176" t="s">
        <v>15</v>
      </c>
      <c r="C22" s="177"/>
      <c r="D22" s="178"/>
      <c r="E22" s="2"/>
      <c r="F22" s="6">
        <f>SUM(F20:F21)</f>
        <v>26.439999999999998</v>
      </c>
      <c r="G22" s="6">
        <f t="shared" ref="G22:I22" si="0">SUM(G20:G21)</f>
        <v>16.989999999999998</v>
      </c>
      <c r="H22" s="6">
        <f t="shared" si="0"/>
        <v>30.36</v>
      </c>
      <c r="I22" s="6">
        <f t="shared" si="0"/>
        <v>383.71</v>
      </c>
      <c r="J22">
        <v>10</v>
      </c>
    </row>
    <row r="23" spans="1:10" ht="14.1" customHeight="1" x14ac:dyDescent="0.25">
      <c r="A23" s="2"/>
      <c r="B23" s="171" t="s">
        <v>16</v>
      </c>
      <c r="C23" s="172"/>
      <c r="D23" s="173"/>
      <c r="E23" s="2"/>
      <c r="F23" s="5"/>
      <c r="G23" s="5"/>
      <c r="H23" s="5"/>
      <c r="I23" s="5"/>
      <c r="J23">
        <v>20</v>
      </c>
    </row>
    <row r="24" spans="1:10" ht="39" customHeight="1" x14ac:dyDescent="0.25">
      <c r="A24" s="105" t="s">
        <v>319</v>
      </c>
      <c r="B24" s="145" t="s">
        <v>320</v>
      </c>
      <c r="C24" s="146"/>
      <c r="D24" s="147"/>
      <c r="E24" s="134">
        <v>150</v>
      </c>
      <c r="F24" s="63">
        <v>3.82</v>
      </c>
      <c r="G24" s="63">
        <v>5.92</v>
      </c>
      <c r="H24" s="63">
        <v>23.35</v>
      </c>
      <c r="I24" s="63">
        <v>161.87</v>
      </c>
    </row>
    <row r="25" spans="1:10" ht="45.75" customHeight="1" x14ac:dyDescent="0.25">
      <c r="A25" s="105" t="s">
        <v>328</v>
      </c>
      <c r="B25" s="183" t="s">
        <v>327</v>
      </c>
      <c r="C25" s="184"/>
      <c r="D25" s="185"/>
      <c r="E25" s="137">
        <v>80</v>
      </c>
      <c r="F25" s="138">
        <v>16.2</v>
      </c>
      <c r="G25" s="138">
        <v>11.94</v>
      </c>
      <c r="H25" s="138">
        <v>0</v>
      </c>
      <c r="I25" s="138">
        <v>172.08</v>
      </c>
    </row>
    <row r="26" spans="1:10" ht="33.75" customHeight="1" x14ac:dyDescent="0.25">
      <c r="A26" s="105" t="s">
        <v>213</v>
      </c>
      <c r="B26" s="145" t="s">
        <v>17</v>
      </c>
      <c r="C26" s="146"/>
      <c r="D26" s="147"/>
      <c r="E26" s="2">
        <v>210</v>
      </c>
      <c r="F26" s="61">
        <v>0</v>
      </c>
      <c r="G26" s="61">
        <v>0</v>
      </c>
      <c r="H26" s="61">
        <v>9.98</v>
      </c>
      <c r="I26" s="61">
        <v>39.9</v>
      </c>
    </row>
    <row r="27" spans="1:10" ht="14.1" customHeight="1" x14ac:dyDescent="0.25">
      <c r="A27" s="2"/>
      <c r="B27" s="176" t="s">
        <v>18</v>
      </c>
      <c r="C27" s="177"/>
      <c r="D27" s="178"/>
      <c r="E27" s="2"/>
      <c r="F27" s="6">
        <f>SUM(F24:F26)</f>
        <v>20.02</v>
      </c>
      <c r="G27" s="6">
        <f>SUM(G24:G26)</f>
        <v>17.86</v>
      </c>
      <c r="H27" s="6">
        <f>SUM(H24:H26)</f>
        <v>33.33</v>
      </c>
      <c r="I27" s="6">
        <f>SUM(I24:I26)</f>
        <v>373.85</v>
      </c>
    </row>
    <row r="28" spans="1:10" ht="14.1" customHeight="1" x14ac:dyDescent="0.25">
      <c r="A28" s="2"/>
      <c r="B28" s="142" t="s">
        <v>214</v>
      </c>
      <c r="C28" s="143"/>
      <c r="D28" s="144"/>
      <c r="E28" s="2"/>
      <c r="F28" s="5"/>
      <c r="G28" s="5"/>
      <c r="H28" s="5"/>
      <c r="I28" s="5"/>
    </row>
    <row r="29" spans="1:10" ht="18.75" customHeight="1" x14ac:dyDescent="0.25">
      <c r="A29" s="19" t="s">
        <v>74</v>
      </c>
      <c r="B29" s="174" t="s">
        <v>106</v>
      </c>
      <c r="C29" s="174"/>
      <c r="D29" s="174"/>
      <c r="E29" s="130">
        <v>200</v>
      </c>
      <c r="F29" s="56">
        <v>15.2</v>
      </c>
      <c r="G29" s="56">
        <v>1.6</v>
      </c>
      <c r="H29" s="56">
        <v>98.4</v>
      </c>
      <c r="I29" s="56">
        <v>470</v>
      </c>
    </row>
    <row r="30" spans="1:10" ht="18.75" customHeight="1" x14ac:dyDescent="0.25">
      <c r="A30" s="19"/>
      <c r="B30" s="179"/>
      <c r="C30" s="180"/>
      <c r="D30" s="181"/>
      <c r="E30" s="2"/>
      <c r="F30" s="43"/>
      <c r="G30" s="43"/>
      <c r="H30" s="43"/>
      <c r="I30" s="43"/>
    </row>
    <row r="31" spans="1:10" ht="17.25" customHeight="1" x14ac:dyDescent="0.25">
      <c r="A31" s="2"/>
      <c r="B31" s="176" t="s">
        <v>127</v>
      </c>
      <c r="C31" s="177"/>
      <c r="D31" s="178"/>
      <c r="E31" s="2"/>
      <c r="F31" s="6">
        <f>SUM(F29+F30)</f>
        <v>15.2</v>
      </c>
      <c r="G31" s="6">
        <f t="shared" ref="G31:I31" si="1">SUM(G29+G30)</f>
        <v>1.6</v>
      </c>
      <c r="H31" s="6">
        <f t="shared" si="1"/>
        <v>98.4</v>
      </c>
      <c r="I31" s="6">
        <f t="shared" si="1"/>
        <v>470</v>
      </c>
    </row>
    <row r="32" spans="1:10" ht="21" customHeight="1" x14ac:dyDescent="0.25">
      <c r="A32" s="2"/>
      <c r="B32" s="176" t="s">
        <v>20</v>
      </c>
      <c r="C32" s="177"/>
      <c r="D32" s="178"/>
      <c r="E32" s="2"/>
      <c r="F32" s="6">
        <f>F9+F11+F17+F22+F27+F31</f>
        <v>102.74</v>
      </c>
      <c r="G32" s="6">
        <f>G9+G11+G17+G22+G27+G31</f>
        <v>80.239999999999995</v>
      </c>
      <c r="H32" s="6">
        <f>H9+H11+H17+H22+H27+H31</f>
        <v>307.98</v>
      </c>
      <c r="I32" s="6">
        <f>I9+I11+I17+I22+I27+I31</f>
        <v>2371.4899999999998</v>
      </c>
    </row>
    <row r="33" spans="1:9" x14ac:dyDescent="0.25">
      <c r="A33" s="1"/>
      <c r="B33" s="141"/>
      <c r="C33" s="141"/>
      <c r="D33" s="14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1"/>
      <c r="B365" s="1"/>
      <c r="C365" s="1"/>
      <c r="D365" s="1"/>
      <c r="E365" s="1"/>
      <c r="F365" s="1"/>
      <c r="G365" s="1"/>
      <c r="H365" s="1"/>
      <c r="I365" s="1"/>
    </row>
  </sheetData>
  <mergeCells count="37">
    <mergeCell ref="B25:D25"/>
    <mergeCell ref="B18:D18"/>
    <mergeCell ref="B10:D10"/>
    <mergeCell ref="B9:D9"/>
    <mergeCell ref="B14:D14"/>
    <mergeCell ref="B16:D16"/>
    <mergeCell ref="B11:D11"/>
    <mergeCell ref="B12:D12"/>
    <mergeCell ref="B15:D15"/>
    <mergeCell ref="G1:I1"/>
    <mergeCell ref="H2:H3"/>
    <mergeCell ref="I2:I3"/>
    <mergeCell ref="B4:D4"/>
    <mergeCell ref="E2:E3"/>
    <mergeCell ref="F2:F3"/>
    <mergeCell ref="G2:G3"/>
    <mergeCell ref="B5:D5"/>
    <mergeCell ref="B6:D6"/>
    <mergeCell ref="B7:D7"/>
    <mergeCell ref="A2:A3"/>
    <mergeCell ref="B2:D3"/>
    <mergeCell ref="B33:D33"/>
    <mergeCell ref="B8:D8"/>
    <mergeCell ref="B26:D26"/>
    <mergeCell ref="B27:D27"/>
    <mergeCell ref="B28:D28"/>
    <mergeCell ref="B29:D29"/>
    <mergeCell ref="B31:D31"/>
    <mergeCell ref="B32:D32"/>
    <mergeCell ref="B21:D21"/>
    <mergeCell ref="B22:D22"/>
    <mergeCell ref="B23:D23"/>
    <mergeCell ref="B13:D13"/>
    <mergeCell ref="B24:D24"/>
    <mergeCell ref="B20:D20"/>
    <mergeCell ref="B17:D17"/>
    <mergeCell ref="B30:D30"/>
  </mergeCells>
  <pageMargins left="0.30208333333333331" right="0.7" top="0.75" bottom="0.75" header="0.3" footer="0.3"/>
  <pageSetup paperSize="9" orientation="portrait" r:id="rId1"/>
  <headerFooter>
    <oddHeader xml:space="preserve">&amp;C&amp;"Times New Roman,полужирный"&amp;12 МЕНЮ                    ЩД                                                                                     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3"/>
  <sheetViews>
    <sheetView view="pageLayout" topLeftCell="A25" zoomScaleNormal="100" workbookViewId="0"/>
  </sheetViews>
  <sheetFormatPr defaultColWidth="9.140625" defaultRowHeight="15" x14ac:dyDescent="0.25"/>
  <cols>
    <col min="1" max="1" width="20.140625" customWidth="1"/>
    <col min="4" max="4" width="6.85546875" customWidth="1"/>
    <col min="5" max="7" width="8.85546875" customWidth="1"/>
    <col min="8" max="8" width="9.7109375" customWidth="1"/>
    <col min="9" max="9" width="9.5703125" customWidth="1"/>
  </cols>
  <sheetData>
    <row r="1" spans="1:9" ht="18.75" x14ac:dyDescent="0.3">
      <c r="A1" s="1" t="s">
        <v>209</v>
      </c>
      <c r="B1" s="1"/>
      <c r="C1" s="1"/>
      <c r="D1" s="1"/>
      <c r="E1" s="1"/>
      <c r="F1" s="1"/>
      <c r="G1" s="170" t="s">
        <v>134</v>
      </c>
      <c r="H1" s="170"/>
      <c r="I1" s="170"/>
    </row>
    <row r="2" spans="1:9" x14ac:dyDescent="0.25">
      <c r="A2" s="182" t="s">
        <v>1</v>
      </c>
      <c r="B2" s="182" t="s">
        <v>2</v>
      </c>
      <c r="C2" s="182"/>
      <c r="D2" s="182"/>
      <c r="E2" s="182" t="s">
        <v>3</v>
      </c>
      <c r="F2" s="182" t="s">
        <v>4</v>
      </c>
      <c r="G2" s="182" t="s">
        <v>5</v>
      </c>
      <c r="H2" s="182" t="s">
        <v>6</v>
      </c>
      <c r="I2" s="182" t="s">
        <v>7</v>
      </c>
    </row>
    <row r="3" spans="1:9" x14ac:dyDescent="0.25">
      <c r="A3" s="182"/>
      <c r="B3" s="182"/>
      <c r="C3" s="182"/>
      <c r="D3" s="182"/>
      <c r="E3" s="182"/>
      <c r="F3" s="182"/>
      <c r="G3" s="182"/>
      <c r="H3" s="182"/>
      <c r="I3" s="182"/>
    </row>
    <row r="4" spans="1:9" ht="14.25" customHeight="1" x14ac:dyDescent="0.25">
      <c r="A4" s="3"/>
      <c r="B4" s="171" t="s">
        <v>9</v>
      </c>
      <c r="C4" s="172"/>
      <c r="D4" s="173"/>
      <c r="E4" s="3"/>
      <c r="F4" s="3"/>
      <c r="G4" s="3"/>
      <c r="H4" s="3"/>
      <c r="I4" s="3"/>
    </row>
    <row r="5" spans="1:9" ht="36" customHeight="1" x14ac:dyDescent="0.25">
      <c r="A5" s="105" t="s">
        <v>305</v>
      </c>
      <c r="B5" s="159" t="s">
        <v>304</v>
      </c>
      <c r="C5" s="159"/>
      <c r="D5" s="159"/>
      <c r="E5" s="110">
        <v>205</v>
      </c>
      <c r="F5" s="111">
        <v>10.5</v>
      </c>
      <c r="G5" s="111">
        <v>9.6</v>
      </c>
      <c r="H5" s="111">
        <v>42.09</v>
      </c>
      <c r="I5" s="112">
        <v>293.63</v>
      </c>
    </row>
    <row r="6" spans="1:9" ht="20.25" customHeight="1" x14ac:dyDescent="0.25">
      <c r="A6" s="105"/>
      <c r="B6" s="159"/>
      <c r="C6" s="159"/>
      <c r="D6" s="159"/>
      <c r="E6" s="2"/>
      <c r="F6" s="43"/>
      <c r="G6" s="43"/>
      <c r="H6" s="43"/>
      <c r="I6" s="43"/>
    </row>
    <row r="7" spans="1:9" ht="33" customHeight="1" x14ac:dyDescent="0.25">
      <c r="A7" s="105" t="s">
        <v>213</v>
      </c>
      <c r="B7" s="145" t="s">
        <v>17</v>
      </c>
      <c r="C7" s="146"/>
      <c r="D7" s="147"/>
      <c r="E7" s="10">
        <v>210</v>
      </c>
      <c r="F7" s="56">
        <v>0</v>
      </c>
      <c r="G7" s="56">
        <v>0</v>
      </c>
      <c r="H7" s="56">
        <v>9.98</v>
      </c>
      <c r="I7" s="56">
        <v>39.9</v>
      </c>
    </row>
    <row r="8" spans="1:9" ht="14.1" customHeight="1" x14ac:dyDescent="0.25">
      <c r="A8" s="2"/>
      <c r="B8" s="175" t="s">
        <v>8</v>
      </c>
      <c r="C8" s="175"/>
      <c r="D8" s="175"/>
      <c r="E8" s="2"/>
      <c r="F8" s="6">
        <f>SUM(F5:F7)</f>
        <v>10.5</v>
      </c>
      <c r="G8" s="6">
        <f>SUM(G5:G7)</f>
        <v>9.6</v>
      </c>
      <c r="H8" s="6">
        <f>SUM(H5:H7)</f>
        <v>52.070000000000007</v>
      </c>
      <c r="I8" s="6">
        <f>SUM(I5:I7)</f>
        <v>333.53</v>
      </c>
    </row>
    <row r="9" spans="1:9" ht="14.25" customHeight="1" x14ac:dyDescent="0.25">
      <c r="A9" s="18"/>
      <c r="B9" s="190"/>
      <c r="C9" s="191"/>
      <c r="D9" s="192"/>
      <c r="E9" s="4"/>
      <c r="F9" s="5"/>
      <c r="G9" s="5"/>
      <c r="H9" s="5"/>
      <c r="I9" s="43"/>
    </row>
    <row r="10" spans="1:9" ht="14.1" customHeight="1" x14ac:dyDescent="0.25">
      <c r="A10" s="2"/>
      <c r="B10" s="175" t="s">
        <v>10</v>
      </c>
      <c r="C10" s="175"/>
      <c r="D10" s="175"/>
      <c r="E10" s="2"/>
      <c r="F10" s="6">
        <f>SUM(F9)</f>
        <v>0</v>
      </c>
      <c r="G10" s="6">
        <f>SUM(G9)</f>
        <v>0</v>
      </c>
      <c r="H10" s="6">
        <f>SUM(H9)</f>
        <v>0</v>
      </c>
      <c r="I10" s="6">
        <f>SUM(I9)</f>
        <v>0</v>
      </c>
    </row>
    <row r="11" spans="1:9" ht="14.1" customHeight="1" x14ac:dyDescent="0.25">
      <c r="A11" s="2"/>
      <c r="B11" s="171" t="s">
        <v>11</v>
      </c>
      <c r="C11" s="172"/>
      <c r="D11" s="173"/>
      <c r="E11" s="2"/>
      <c r="F11" s="5"/>
      <c r="G11" s="5"/>
      <c r="H11" s="5"/>
      <c r="I11" s="5"/>
    </row>
    <row r="12" spans="1:9" ht="39.75" customHeight="1" x14ac:dyDescent="0.25">
      <c r="A12" s="105" t="s">
        <v>243</v>
      </c>
      <c r="B12" s="186" t="s">
        <v>268</v>
      </c>
      <c r="C12" s="187"/>
      <c r="D12" s="188"/>
      <c r="E12" s="67">
        <v>500</v>
      </c>
      <c r="F12" s="68">
        <v>3.94</v>
      </c>
      <c r="G12" s="68">
        <v>7.47</v>
      </c>
      <c r="H12" s="68">
        <v>22.69</v>
      </c>
      <c r="I12" s="69">
        <v>173.79</v>
      </c>
    </row>
    <row r="13" spans="1:9" ht="37.5" customHeight="1" x14ac:dyDescent="0.25">
      <c r="A13" s="105" t="s">
        <v>319</v>
      </c>
      <c r="B13" s="145" t="s">
        <v>320</v>
      </c>
      <c r="C13" s="146"/>
      <c r="D13" s="147"/>
      <c r="E13" s="134">
        <v>150</v>
      </c>
      <c r="F13" s="63">
        <v>3.82</v>
      </c>
      <c r="G13" s="63">
        <v>5.92</v>
      </c>
      <c r="H13" s="63">
        <v>23.35</v>
      </c>
      <c r="I13" s="63">
        <v>161.87</v>
      </c>
    </row>
    <row r="14" spans="1:9" ht="51.75" customHeight="1" x14ac:dyDescent="0.25">
      <c r="A14" s="105" t="s">
        <v>328</v>
      </c>
      <c r="B14" s="183" t="s">
        <v>327</v>
      </c>
      <c r="C14" s="184"/>
      <c r="D14" s="185"/>
      <c r="E14" s="137">
        <v>80</v>
      </c>
      <c r="F14" s="138">
        <v>16.2</v>
      </c>
      <c r="G14" s="138">
        <v>11.94</v>
      </c>
      <c r="H14" s="138">
        <v>0</v>
      </c>
      <c r="I14" s="138">
        <v>172.08</v>
      </c>
    </row>
    <row r="15" spans="1:9" ht="37.5" customHeight="1" x14ac:dyDescent="0.25">
      <c r="A15" s="105" t="s">
        <v>223</v>
      </c>
      <c r="B15" s="145" t="s">
        <v>264</v>
      </c>
      <c r="C15" s="146"/>
      <c r="D15" s="147"/>
      <c r="E15" s="2">
        <v>200</v>
      </c>
      <c r="F15" s="43">
        <v>0.64</v>
      </c>
      <c r="G15" s="43">
        <v>0</v>
      </c>
      <c r="H15" s="43">
        <v>36.68</v>
      </c>
      <c r="I15" s="43">
        <v>149.30000000000001</v>
      </c>
    </row>
    <row r="16" spans="1:9" ht="25.5" customHeight="1" x14ac:dyDescent="0.25">
      <c r="A16" s="2"/>
      <c r="B16" s="176" t="s">
        <v>13</v>
      </c>
      <c r="C16" s="177"/>
      <c r="D16" s="178"/>
      <c r="E16" s="2"/>
      <c r="F16" s="6">
        <f>SUM(F12:F15)</f>
        <v>24.6</v>
      </c>
      <c r="G16" s="6">
        <f>SUM(G12:G15)</f>
        <v>25.33</v>
      </c>
      <c r="H16" s="6">
        <f>SUM(H12:H15)</f>
        <v>82.72</v>
      </c>
      <c r="I16" s="6">
        <f>SUM(I12:I15)</f>
        <v>657.04</v>
      </c>
    </row>
    <row r="17" spans="1:9" ht="14.1" customHeight="1" x14ac:dyDescent="0.25">
      <c r="A17" s="2"/>
      <c r="B17" s="171" t="s">
        <v>14</v>
      </c>
      <c r="C17" s="172"/>
      <c r="D17" s="173"/>
      <c r="E17" s="2"/>
      <c r="F17" s="5"/>
      <c r="G17" s="5"/>
      <c r="H17" s="5"/>
      <c r="I17" s="5"/>
    </row>
    <row r="18" spans="1:9" ht="35.25" customHeight="1" x14ac:dyDescent="0.25">
      <c r="A18" s="105" t="s">
        <v>217</v>
      </c>
      <c r="B18" s="145" t="s">
        <v>276</v>
      </c>
      <c r="C18" s="146"/>
      <c r="D18" s="147"/>
      <c r="E18" s="2">
        <v>230</v>
      </c>
      <c r="F18" s="43">
        <v>0</v>
      </c>
      <c r="G18" s="43">
        <v>0</v>
      </c>
      <c r="H18" s="43">
        <v>23</v>
      </c>
      <c r="I18" s="43">
        <v>46</v>
      </c>
    </row>
    <row r="19" spans="1:9" ht="33.75" customHeight="1" thickBot="1" x14ac:dyDescent="0.3">
      <c r="A19" s="129" t="s">
        <v>216</v>
      </c>
      <c r="B19" s="151" t="s">
        <v>265</v>
      </c>
      <c r="C19" s="152"/>
      <c r="D19" s="153"/>
      <c r="E19" s="39">
        <v>200</v>
      </c>
      <c r="F19" s="64">
        <v>0</v>
      </c>
      <c r="G19" s="64">
        <v>0</v>
      </c>
      <c r="H19" s="64">
        <v>28</v>
      </c>
      <c r="I19" s="65">
        <v>120</v>
      </c>
    </row>
    <row r="20" spans="1:9" ht="17.25" customHeight="1" x14ac:dyDescent="0.25">
      <c r="A20" s="105"/>
      <c r="B20" s="189" t="s">
        <v>310</v>
      </c>
      <c r="C20" s="146"/>
      <c r="D20" s="147"/>
      <c r="E20" s="120">
        <f>SUM(E18+E19)</f>
        <v>430</v>
      </c>
      <c r="F20" s="134">
        <f t="shared" ref="F20:I20" si="0">SUM(F18+F19)</f>
        <v>0</v>
      </c>
      <c r="G20" s="134">
        <f t="shared" si="0"/>
        <v>0</v>
      </c>
      <c r="H20" s="134">
        <f t="shared" si="0"/>
        <v>51</v>
      </c>
      <c r="I20" s="134">
        <f t="shared" si="0"/>
        <v>166</v>
      </c>
    </row>
    <row r="21" spans="1:9" ht="26.25" customHeight="1" x14ac:dyDescent="0.25">
      <c r="A21" s="2"/>
      <c r="B21" s="171" t="s">
        <v>16</v>
      </c>
      <c r="C21" s="172"/>
      <c r="D21" s="173"/>
      <c r="E21" s="2"/>
      <c r="F21" s="5"/>
      <c r="G21" s="5"/>
      <c r="H21" s="5"/>
      <c r="I21" s="5"/>
    </row>
    <row r="22" spans="1:9" ht="36" customHeight="1" x14ac:dyDescent="0.25">
      <c r="A22" s="105" t="s">
        <v>325</v>
      </c>
      <c r="B22" s="145" t="s">
        <v>267</v>
      </c>
      <c r="C22" s="146"/>
      <c r="D22" s="147"/>
      <c r="E22" s="2">
        <v>215</v>
      </c>
      <c r="F22" s="43">
        <v>5</v>
      </c>
      <c r="G22" s="43">
        <v>6.1</v>
      </c>
      <c r="H22" s="43">
        <v>39.299999999999997</v>
      </c>
      <c r="I22" s="43">
        <v>232.5</v>
      </c>
    </row>
    <row r="23" spans="1:9" ht="35.25" customHeight="1" x14ac:dyDescent="0.25">
      <c r="A23" s="105" t="s">
        <v>329</v>
      </c>
      <c r="B23" s="151" t="s">
        <v>330</v>
      </c>
      <c r="C23" s="152"/>
      <c r="D23" s="153"/>
      <c r="E23" s="2">
        <v>105</v>
      </c>
      <c r="F23" s="43">
        <v>17.54</v>
      </c>
      <c r="G23" s="43">
        <v>12.26</v>
      </c>
      <c r="H23" s="43">
        <v>7.38</v>
      </c>
      <c r="I23" s="43">
        <v>210.01</v>
      </c>
    </row>
    <row r="24" spans="1:9" ht="34.5" customHeight="1" x14ac:dyDescent="0.25">
      <c r="A24" s="105" t="s">
        <v>213</v>
      </c>
      <c r="B24" s="145" t="s">
        <v>17</v>
      </c>
      <c r="C24" s="146"/>
      <c r="D24" s="147"/>
      <c r="E24" s="2">
        <v>210</v>
      </c>
      <c r="F24" s="61">
        <v>0</v>
      </c>
      <c r="G24" s="61">
        <v>0</v>
      </c>
      <c r="H24" s="61">
        <v>9.98</v>
      </c>
      <c r="I24" s="61">
        <v>39.9</v>
      </c>
    </row>
    <row r="25" spans="1:9" ht="25.5" customHeight="1" x14ac:dyDescent="0.25">
      <c r="A25" s="2"/>
      <c r="B25" s="176" t="s">
        <v>18</v>
      </c>
      <c r="C25" s="177"/>
      <c r="D25" s="178"/>
      <c r="E25" s="2"/>
      <c r="F25" s="6">
        <f>SUM(F22:F24)</f>
        <v>22.54</v>
      </c>
      <c r="G25" s="6">
        <f>SUM(G22:G24)</f>
        <v>18.36</v>
      </c>
      <c r="H25" s="6">
        <f>SUM(H22:H24)</f>
        <v>56.66</v>
      </c>
      <c r="I25" s="6">
        <f>SUM(I22:I24)</f>
        <v>482.40999999999997</v>
      </c>
    </row>
    <row r="26" spans="1:9" ht="18" customHeight="1" x14ac:dyDescent="0.25">
      <c r="A26" s="2"/>
      <c r="B26" s="142" t="s">
        <v>214</v>
      </c>
      <c r="C26" s="143"/>
      <c r="D26" s="144"/>
      <c r="E26" s="2"/>
      <c r="F26" s="5"/>
      <c r="G26" s="5"/>
      <c r="H26" s="5"/>
      <c r="I26" s="5"/>
    </row>
    <row r="27" spans="1:9" ht="14.25" customHeight="1" x14ac:dyDescent="0.25">
      <c r="A27" s="19" t="s">
        <v>74</v>
      </c>
      <c r="B27" s="174" t="s">
        <v>106</v>
      </c>
      <c r="C27" s="174"/>
      <c r="D27" s="174"/>
      <c r="E27" s="130">
        <v>200</v>
      </c>
      <c r="F27" s="56">
        <v>15.2</v>
      </c>
      <c r="G27" s="56">
        <v>1.6</v>
      </c>
      <c r="H27" s="56">
        <v>98.4</v>
      </c>
      <c r="I27" s="56">
        <v>470</v>
      </c>
    </row>
    <row r="28" spans="1:9" ht="15" customHeight="1" x14ac:dyDescent="0.25">
      <c r="A28" s="19"/>
      <c r="B28" s="179"/>
      <c r="C28" s="180"/>
      <c r="D28" s="181"/>
      <c r="E28" s="2"/>
      <c r="F28" s="43"/>
      <c r="G28" s="43"/>
      <c r="H28" s="43"/>
      <c r="I28" s="43"/>
    </row>
    <row r="29" spans="1:9" ht="14.25" customHeight="1" x14ac:dyDescent="0.25">
      <c r="A29" s="2"/>
      <c r="B29" s="176" t="s">
        <v>127</v>
      </c>
      <c r="C29" s="177"/>
      <c r="D29" s="178"/>
      <c r="E29" s="2"/>
      <c r="F29" s="6">
        <f>SUM(F27+F28)</f>
        <v>15.2</v>
      </c>
      <c r="G29" s="6">
        <f t="shared" ref="G29:I29" si="1">SUM(G27+G28)</f>
        <v>1.6</v>
      </c>
      <c r="H29" s="6">
        <f t="shared" si="1"/>
        <v>98.4</v>
      </c>
      <c r="I29" s="6">
        <f t="shared" si="1"/>
        <v>470</v>
      </c>
    </row>
    <row r="30" spans="1:9" ht="20.25" customHeight="1" x14ac:dyDescent="0.25">
      <c r="A30" s="2"/>
      <c r="B30" s="176" t="s">
        <v>20</v>
      </c>
      <c r="C30" s="177"/>
      <c r="D30" s="178"/>
      <c r="E30" s="2"/>
      <c r="F30" s="6">
        <f>F8+F10+F16+F20+F25+F29</f>
        <v>72.84</v>
      </c>
      <c r="G30" s="6">
        <f>G8+G10+G16+G20+G25+G29</f>
        <v>54.89</v>
      </c>
      <c r="H30" s="6">
        <f>H8+H10+H16+H20+H25+H29</f>
        <v>340.85</v>
      </c>
      <c r="I30" s="6">
        <f>I8+I10+I16+I20+I25+I29</f>
        <v>2108.98</v>
      </c>
    </row>
    <row r="31" spans="1:9" ht="17.25" customHeight="1" x14ac:dyDescent="0.25">
      <c r="A31" s="1"/>
      <c r="B31" s="141"/>
      <c r="C31" s="141"/>
      <c r="D31" s="141"/>
      <c r="E31" s="1"/>
      <c r="F31" s="1"/>
      <c r="G31" s="1"/>
      <c r="H31" s="1"/>
      <c r="I31" s="1"/>
    </row>
    <row r="32" spans="1:9" ht="14.1" customHeight="1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</sheetData>
  <mergeCells count="36">
    <mergeCell ref="B9:D9"/>
    <mergeCell ref="B11:D11"/>
    <mergeCell ref="B8:D8"/>
    <mergeCell ref="G1:I1"/>
    <mergeCell ref="A2:A3"/>
    <mergeCell ref="B2:D3"/>
    <mergeCell ref="E2:E3"/>
    <mergeCell ref="F2:F3"/>
    <mergeCell ref="G2:G3"/>
    <mergeCell ref="H2:H3"/>
    <mergeCell ref="I2:I3"/>
    <mergeCell ref="B4:D4"/>
    <mergeCell ref="B5:D5"/>
    <mergeCell ref="B6:D6"/>
    <mergeCell ref="B7:D7"/>
    <mergeCell ref="B31:D31"/>
    <mergeCell ref="B29:D29"/>
    <mergeCell ref="B30:D30"/>
    <mergeCell ref="B19:D19"/>
    <mergeCell ref="B17:D17"/>
    <mergeCell ref="B24:D24"/>
    <mergeCell ref="B25:D25"/>
    <mergeCell ref="B26:D26"/>
    <mergeCell ref="B27:D27"/>
    <mergeCell ref="B18:D18"/>
    <mergeCell ref="B20:D20"/>
    <mergeCell ref="B21:D21"/>
    <mergeCell ref="B22:D22"/>
    <mergeCell ref="B23:D23"/>
    <mergeCell ref="B28:D28"/>
    <mergeCell ref="B16:D16"/>
    <mergeCell ref="B10:D10"/>
    <mergeCell ref="B12:D12"/>
    <mergeCell ref="B15:D15"/>
    <mergeCell ref="B13:D13"/>
    <mergeCell ref="B14:D14"/>
  </mergeCells>
  <pageMargins left="0.29166666666666669" right="0.7" top="0.75" bottom="0.75" header="0.3" footer="0.3"/>
  <pageSetup paperSize="9" orientation="portrait" r:id="rId1"/>
  <headerFooter>
    <oddHeader xml:space="preserve">&amp;C&amp;"Times New Roman,полужирный"&amp;12 МЕНЮ                    ЩД                                                                                    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4"/>
  <sheetViews>
    <sheetView view="pageLayout" topLeftCell="A7" zoomScale="86" zoomScaleNormal="100" zoomScalePageLayoutView="86" workbookViewId="0">
      <selection activeCell="K22" sqref="K22"/>
    </sheetView>
  </sheetViews>
  <sheetFormatPr defaultColWidth="9.140625" defaultRowHeight="15" x14ac:dyDescent="0.25"/>
  <cols>
    <col min="1" max="1" width="20.140625" customWidth="1"/>
    <col min="4" max="4" width="7.42578125" customWidth="1"/>
    <col min="5" max="7" width="8.85546875" customWidth="1"/>
    <col min="8" max="9" width="10" customWidth="1"/>
  </cols>
  <sheetData>
    <row r="1" spans="1:9" ht="18.75" x14ac:dyDescent="0.3">
      <c r="A1" s="1" t="s">
        <v>209</v>
      </c>
      <c r="B1" s="1"/>
      <c r="C1" s="1"/>
      <c r="D1" s="1"/>
      <c r="E1" s="1"/>
      <c r="F1" s="1"/>
      <c r="G1" s="170" t="s">
        <v>135</v>
      </c>
      <c r="H1" s="170"/>
      <c r="I1" s="170"/>
    </row>
    <row r="2" spans="1:9" x14ac:dyDescent="0.25">
      <c r="A2" s="182" t="s">
        <v>1</v>
      </c>
      <c r="B2" s="182" t="s">
        <v>2</v>
      </c>
      <c r="C2" s="182"/>
      <c r="D2" s="182"/>
      <c r="E2" s="182" t="s">
        <v>3</v>
      </c>
      <c r="F2" s="182" t="s">
        <v>4</v>
      </c>
      <c r="G2" s="182" t="s">
        <v>5</v>
      </c>
      <c r="H2" s="182" t="s">
        <v>6</v>
      </c>
      <c r="I2" s="182" t="s">
        <v>7</v>
      </c>
    </row>
    <row r="3" spans="1:9" x14ac:dyDescent="0.25">
      <c r="A3" s="182"/>
      <c r="B3" s="182"/>
      <c r="C3" s="182"/>
      <c r="D3" s="182"/>
      <c r="E3" s="182"/>
      <c r="F3" s="182"/>
      <c r="G3" s="182"/>
      <c r="H3" s="182"/>
      <c r="I3" s="182"/>
    </row>
    <row r="4" spans="1:9" ht="14.25" customHeight="1" x14ac:dyDescent="0.25">
      <c r="A4" s="3"/>
      <c r="B4" s="171" t="s">
        <v>9</v>
      </c>
      <c r="C4" s="172"/>
      <c r="D4" s="173"/>
      <c r="E4" s="3"/>
      <c r="F4" s="3"/>
      <c r="G4" s="3"/>
      <c r="H4" s="3"/>
      <c r="I4" s="3"/>
    </row>
    <row r="5" spans="1:9" ht="33.75" customHeight="1" thickBot="1" x14ac:dyDescent="0.3">
      <c r="A5" s="105" t="s">
        <v>270</v>
      </c>
      <c r="B5" s="159" t="s">
        <v>269</v>
      </c>
      <c r="C5" s="159"/>
      <c r="D5" s="159"/>
      <c r="E5" s="39">
        <v>195</v>
      </c>
      <c r="F5" s="64">
        <v>8.7899999999999991</v>
      </c>
      <c r="G5" s="64">
        <v>9.26</v>
      </c>
      <c r="H5" s="64">
        <v>28.53</v>
      </c>
      <c r="I5" s="65">
        <v>232.23</v>
      </c>
    </row>
    <row r="6" spans="1:9" ht="35.25" customHeight="1" x14ac:dyDescent="0.25">
      <c r="A6" s="105" t="s">
        <v>331</v>
      </c>
      <c r="B6" s="145" t="s">
        <v>55</v>
      </c>
      <c r="C6" s="146"/>
      <c r="D6" s="147"/>
      <c r="E6" s="70">
        <v>25</v>
      </c>
      <c r="F6" s="71">
        <v>5.8</v>
      </c>
      <c r="G6" s="71">
        <v>7.37</v>
      </c>
      <c r="H6" s="71">
        <v>0</v>
      </c>
      <c r="I6" s="71">
        <v>91</v>
      </c>
    </row>
    <row r="7" spans="1:9" ht="37.5" customHeight="1" x14ac:dyDescent="0.25">
      <c r="A7" s="105" t="s">
        <v>213</v>
      </c>
      <c r="B7" s="145" t="s">
        <v>17</v>
      </c>
      <c r="C7" s="146"/>
      <c r="D7" s="147"/>
      <c r="E7" s="10">
        <v>210</v>
      </c>
      <c r="F7" s="56">
        <v>0</v>
      </c>
      <c r="G7" s="56">
        <v>0</v>
      </c>
      <c r="H7" s="56">
        <v>9.98</v>
      </c>
      <c r="I7" s="56">
        <v>39.9</v>
      </c>
    </row>
    <row r="8" spans="1:9" ht="14.1" customHeight="1" x14ac:dyDescent="0.25">
      <c r="A8" s="2"/>
      <c r="B8" s="175" t="s">
        <v>8</v>
      </c>
      <c r="C8" s="175"/>
      <c r="D8" s="175"/>
      <c r="E8" s="2"/>
      <c r="F8" s="6">
        <f>SUM(F5:F7)</f>
        <v>14.59</v>
      </c>
      <c r="G8" s="6">
        <f>SUM(G5:G7)</f>
        <v>16.63</v>
      </c>
      <c r="H8" s="6">
        <f>SUM(H5:H7)</f>
        <v>38.510000000000005</v>
      </c>
      <c r="I8" s="6">
        <f>SUM(I5:I7)</f>
        <v>363.13</v>
      </c>
    </row>
    <row r="9" spans="1:9" ht="6" customHeight="1" x14ac:dyDescent="0.25">
      <c r="A9" s="2"/>
      <c r="B9" s="174"/>
      <c r="C9" s="174"/>
      <c r="D9" s="174"/>
      <c r="E9" s="4"/>
      <c r="F9" s="5"/>
      <c r="G9" s="5"/>
      <c r="H9" s="5"/>
      <c r="I9" s="5"/>
    </row>
    <row r="10" spans="1:9" ht="14.1" customHeight="1" x14ac:dyDescent="0.25">
      <c r="A10" s="2"/>
      <c r="B10" s="175" t="s">
        <v>10</v>
      </c>
      <c r="C10" s="175"/>
      <c r="D10" s="175"/>
      <c r="E10" s="2"/>
      <c r="F10" s="6">
        <f>SUM(F9:F9)</f>
        <v>0</v>
      </c>
      <c r="G10" s="6">
        <f>SUM(G9:G9)</f>
        <v>0</v>
      </c>
      <c r="H10" s="6">
        <f>SUM(H9:H9)</f>
        <v>0</v>
      </c>
      <c r="I10" s="6">
        <f>SUM(I9:I9)</f>
        <v>0</v>
      </c>
    </row>
    <row r="11" spans="1:9" ht="14.1" customHeight="1" x14ac:dyDescent="0.25">
      <c r="A11" s="2"/>
      <c r="B11" s="171" t="s">
        <v>11</v>
      </c>
      <c r="C11" s="172"/>
      <c r="D11" s="173"/>
      <c r="E11" s="2"/>
      <c r="F11" s="5"/>
      <c r="G11" s="5"/>
      <c r="H11" s="5"/>
      <c r="I11" s="5"/>
    </row>
    <row r="12" spans="1:9" ht="35.25" customHeight="1" x14ac:dyDescent="0.25">
      <c r="A12" s="105" t="s">
        <v>243</v>
      </c>
      <c r="B12" s="186" t="s">
        <v>268</v>
      </c>
      <c r="C12" s="187"/>
      <c r="D12" s="188"/>
      <c r="E12" s="67">
        <v>500</v>
      </c>
      <c r="F12" s="68">
        <v>3.94</v>
      </c>
      <c r="G12" s="68">
        <v>7.47</v>
      </c>
      <c r="H12" s="68">
        <v>22.69</v>
      </c>
      <c r="I12" s="69">
        <v>173.79</v>
      </c>
    </row>
    <row r="13" spans="1:9" ht="39" customHeight="1" x14ac:dyDescent="0.25">
      <c r="A13" s="105" t="s">
        <v>325</v>
      </c>
      <c r="B13" s="145" t="s">
        <v>267</v>
      </c>
      <c r="C13" s="146"/>
      <c r="D13" s="147"/>
      <c r="E13" s="2">
        <v>215</v>
      </c>
      <c r="F13" s="43">
        <v>5</v>
      </c>
      <c r="G13" s="43">
        <v>6.1</v>
      </c>
      <c r="H13" s="43">
        <v>39.299999999999997</v>
      </c>
      <c r="I13" s="43">
        <v>232.5</v>
      </c>
    </row>
    <row r="14" spans="1:9" ht="36.75" customHeight="1" x14ac:dyDescent="0.25">
      <c r="A14" s="105" t="s">
        <v>275</v>
      </c>
      <c r="B14" s="151" t="s">
        <v>326</v>
      </c>
      <c r="C14" s="152"/>
      <c r="D14" s="153"/>
      <c r="E14" s="19">
        <v>85</v>
      </c>
      <c r="F14" s="43">
        <v>17.079999999999998</v>
      </c>
      <c r="G14" s="43">
        <v>13.55</v>
      </c>
      <c r="H14" s="43">
        <v>4.8899999999999997</v>
      </c>
      <c r="I14" s="43">
        <v>209.5</v>
      </c>
    </row>
    <row r="15" spans="1:9" ht="39" customHeight="1" x14ac:dyDescent="0.25">
      <c r="A15" s="105" t="s">
        <v>223</v>
      </c>
      <c r="B15" s="145" t="s">
        <v>264</v>
      </c>
      <c r="C15" s="146"/>
      <c r="D15" s="147"/>
      <c r="E15" s="2">
        <v>200</v>
      </c>
      <c r="F15" s="43">
        <v>0.64</v>
      </c>
      <c r="G15" s="43">
        <v>0</v>
      </c>
      <c r="H15" s="43">
        <v>36.68</v>
      </c>
      <c r="I15" s="43">
        <v>149.30000000000001</v>
      </c>
    </row>
    <row r="16" spans="1:9" ht="18.75" customHeight="1" x14ac:dyDescent="0.25">
      <c r="A16" s="2"/>
      <c r="B16" s="176" t="s">
        <v>13</v>
      </c>
      <c r="C16" s="177"/>
      <c r="D16" s="178"/>
      <c r="E16" s="2"/>
      <c r="F16" s="6">
        <f>SUM(F12:F15)</f>
        <v>26.659999999999997</v>
      </c>
      <c r="G16" s="6">
        <f>SUM(G12:G15)</f>
        <v>27.12</v>
      </c>
      <c r="H16" s="6">
        <f>SUM(H12:H15)</f>
        <v>103.56</v>
      </c>
      <c r="I16" s="6">
        <f>SUM(I12:I15)</f>
        <v>765.08999999999992</v>
      </c>
    </row>
    <row r="17" spans="1:9" ht="17.25" customHeight="1" x14ac:dyDescent="0.25">
      <c r="A17" s="2"/>
      <c r="B17" s="171" t="s">
        <v>14</v>
      </c>
      <c r="C17" s="172"/>
      <c r="D17" s="173"/>
      <c r="E17" s="2"/>
      <c r="F17" s="5"/>
      <c r="G17" s="5"/>
      <c r="H17" s="5"/>
      <c r="I17" s="5"/>
    </row>
    <row r="18" spans="1:9" ht="35.25" customHeight="1" x14ac:dyDescent="0.25">
      <c r="A18" s="105" t="s">
        <v>221</v>
      </c>
      <c r="B18" s="145" t="s">
        <v>116</v>
      </c>
      <c r="C18" s="146"/>
      <c r="D18" s="147"/>
      <c r="E18" s="119">
        <v>210</v>
      </c>
      <c r="F18" s="121">
        <v>7.8</v>
      </c>
      <c r="G18" s="63">
        <v>3.1</v>
      </c>
      <c r="H18" s="63">
        <v>18.7</v>
      </c>
      <c r="I18" s="63">
        <v>133</v>
      </c>
    </row>
    <row r="19" spans="1:9" ht="22.5" customHeight="1" x14ac:dyDescent="0.25">
      <c r="A19" s="105"/>
      <c r="B19" s="145"/>
      <c r="C19" s="146"/>
      <c r="D19" s="147"/>
      <c r="E19" s="2"/>
      <c r="F19" s="43"/>
      <c r="G19" s="43"/>
      <c r="H19" s="43"/>
      <c r="I19" s="43"/>
    </row>
    <row r="20" spans="1:9" ht="19.5" customHeight="1" x14ac:dyDescent="0.25">
      <c r="A20" s="2"/>
      <c r="B20" s="176" t="s">
        <v>15</v>
      </c>
      <c r="C20" s="177"/>
      <c r="D20" s="178"/>
      <c r="E20" s="2"/>
      <c r="F20" s="6">
        <f>SUM(F19+F18)</f>
        <v>7.8</v>
      </c>
      <c r="G20" s="6">
        <f t="shared" ref="G20:I20" si="0">SUM(G19+G18)</f>
        <v>3.1</v>
      </c>
      <c r="H20" s="6">
        <f t="shared" si="0"/>
        <v>18.7</v>
      </c>
      <c r="I20" s="6">
        <f t="shared" si="0"/>
        <v>133</v>
      </c>
    </row>
    <row r="21" spans="1:9" ht="14.1" customHeight="1" x14ac:dyDescent="0.25">
      <c r="A21" s="2"/>
      <c r="B21" s="171" t="s">
        <v>16</v>
      </c>
      <c r="C21" s="172"/>
      <c r="D21" s="173"/>
      <c r="E21" s="2"/>
      <c r="F21" s="5"/>
      <c r="G21" s="5"/>
      <c r="H21" s="5"/>
      <c r="I21" s="5"/>
    </row>
    <row r="22" spans="1:9" ht="34.5" customHeight="1" x14ac:dyDescent="0.25">
      <c r="A22" s="105" t="s">
        <v>319</v>
      </c>
      <c r="B22" s="145" t="s">
        <v>320</v>
      </c>
      <c r="C22" s="146"/>
      <c r="D22" s="147"/>
      <c r="E22" s="134">
        <v>150</v>
      </c>
      <c r="F22" s="63">
        <v>3.82</v>
      </c>
      <c r="G22" s="63">
        <v>5.92</v>
      </c>
      <c r="H22" s="63">
        <v>23.35</v>
      </c>
      <c r="I22" s="63">
        <v>161.87</v>
      </c>
    </row>
    <row r="23" spans="1:9" ht="38.25" customHeight="1" x14ac:dyDescent="0.25">
      <c r="A23" s="129" t="s">
        <v>222</v>
      </c>
      <c r="B23" s="193" t="s">
        <v>338</v>
      </c>
      <c r="C23" s="194"/>
      <c r="D23" s="195"/>
      <c r="E23" s="139">
        <v>105</v>
      </c>
      <c r="F23" s="140">
        <v>15.06</v>
      </c>
      <c r="G23" s="140">
        <v>2.71</v>
      </c>
      <c r="H23" s="140">
        <v>10.3</v>
      </c>
      <c r="I23" s="140">
        <v>166.54</v>
      </c>
    </row>
    <row r="24" spans="1:9" ht="35.25" customHeight="1" x14ac:dyDescent="0.25">
      <c r="A24" s="105"/>
      <c r="B24" s="145"/>
      <c r="C24" s="146"/>
      <c r="D24" s="147"/>
      <c r="E24" s="135"/>
      <c r="F24" s="61"/>
      <c r="G24" s="61"/>
      <c r="H24" s="61"/>
      <c r="I24" s="61"/>
    </row>
    <row r="25" spans="1:9" ht="35.25" customHeight="1" x14ac:dyDescent="0.25">
      <c r="A25" s="105" t="s">
        <v>213</v>
      </c>
      <c r="B25" s="145" t="s">
        <v>17</v>
      </c>
      <c r="C25" s="146"/>
      <c r="D25" s="147"/>
      <c r="E25" s="2">
        <v>210</v>
      </c>
      <c r="F25" s="61">
        <v>0</v>
      </c>
      <c r="G25" s="61">
        <v>0</v>
      </c>
      <c r="H25" s="61">
        <v>9.98</v>
      </c>
      <c r="I25" s="61">
        <v>39.9</v>
      </c>
    </row>
    <row r="26" spans="1:9" ht="14.1" customHeight="1" x14ac:dyDescent="0.25">
      <c r="A26" s="2"/>
      <c r="B26" s="176" t="s">
        <v>18</v>
      </c>
      <c r="C26" s="177"/>
      <c r="D26" s="178"/>
      <c r="E26" s="2"/>
      <c r="F26" s="6">
        <f>SUM(F22:F25)</f>
        <v>18.88</v>
      </c>
      <c r="G26" s="6">
        <f>SUM(G22:G25)</f>
        <v>8.629999999999999</v>
      </c>
      <c r="H26" s="6">
        <f>SUM(H22:H25)</f>
        <v>43.63000000000001</v>
      </c>
      <c r="I26" s="6">
        <f>SUM(I22:I25)</f>
        <v>368.30999999999995</v>
      </c>
    </row>
    <row r="27" spans="1:9" ht="14.1" customHeight="1" x14ac:dyDescent="0.25">
      <c r="A27" s="2"/>
      <c r="B27" s="142" t="s">
        <v>214</v>
      </c>
      <c r="C27" s="143"/>
      <c r="D27" s="144"/>
      <c r="E27" s="2"/>
      <c r="F27" s="5"/>
      <c r="G27" s="5"/>
      <c r="H27" s="5"/>
      <c r="I27" s="5"/>
    </row>
    <row r="28" spans="1:9" ht="19.5" customHeight="1" x14ac:dyDescent="0.25">
      <c r="A28" s="19" t="s">
        <v>74</v>
      </c>
      <c r="B28" s="174" t="s">
        <v>106</v>
      </c>
      <c r="C28" s="174"/>
      <c r="D28" s="174"/>
      <c r="E28" s="130">
        <v>200</v>
      </c>
      <c r="F28" s="56">
        <v>15.2</v>
      </c>
      <c r="G28" s="56">
        <v>1.6</v>
      </c>
      <c r="H28" s="56">
        <v>98.4</v>
      </c>
      <c r="I28" s="56">
        <v>470</v>
      </c>
    </row>
    <row r="29" spans="1:9" ht="17.25" customHeight="1" x14ac:dyDescent="0.25">
      <c r="A29" s="19"/>
      <c r="B29" s="179"/>
      <c r="C29" s="180"/>
      <c r="D29" s="181"/>
      <c r="E29" s="2"/>
      <c r="F29" s="43"/>
      <c r="G29" s="43"/>
      <c r="H29" s="43"/>
      <c r="I29" s="43"/>
    </row>
    <row r="30" spans="1:9" ht="15.75" customHeight="1" x14ac:dyDescent="0.25">
      <c r="A30" s="2"/>
      <c r="B30" s="176" t="s">
        <v>127</v>
      </c>
      <c r="C30" s="177"/>
      <c r="D30" s="178"/>
      <c r="E30" s="2"/>
      <c r="F30" s="6">
        <f>SUM(F28+F29)</f>
        <v>15.2</v>
      </c>
      <c r="G30" s="6">
        <f t="shared" ref="G30:I30" si="1">SUM(G28+G29)</f>
        <v>1.6</v>
      </c>
      <c r="H30" s="6">
        <f t="shared" si="1"/>
        <v>98.4</v>
      </c>
      <c r="I30" s="6">
        <f t="shared" si="1"/>
        <v>470</v>
      </c>
    </row>
    <row r="31" spans="1:9" ht="27" customHeight="1" x14ac:dyDescent="0.25">
      <c r="A31" s="2"/>
      <c r="B31" s="176" t="s">
        <v>20</v>
      </c>
      <c r="C31" s="177"/>
      <c r="D31" s="178"/>
      <c r="E31" s="2"/>
      <c r="F31" s="6">
        <f>F8+F10+F16+F20+F26+F30</f>
        <v>83.13</v>
      </c>
      <c r="G31" s="6">
        <f>G8+G10+G16+G20+G26+G30</f>
        <v>57.080000000000005</v>
      </c>
      <c r="H31" s="6">
        <f>H8+H10+H16+H20+H26+H30</f>
        <v>302.79999999999995</v>
      </c>
      <c r="I31" s="6">
        <f>I8+I10+I16+I20+I26+I30</f>
        <v>2099.5299999999997</v>
      </c>
    </row>
    <row r="32" spans="1:9" x14ac:dyDescent="0.25">
      <c r="A32" s="1"/>
      <c r="B32" s="141"/>
      <c r="C32" s="141"/>
      <c r="D32" s="14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</sheetData>
  <mergeCells count="37">
    <mergeCell ref="B24:D24"/>
    <mergeCell ref="B8:D8"/>
    <mergeCell ref="G1:I1"/>
    <mergeCell ref="A2:A3"/>
    <mergeCell ref="B2:D3"/>
    <mergeCell ref="E2:E3"/>
    <mergeCell ref="F2:F3"/>
    <mergeCell ref="G2:G3"/>
    <mergeCell ref="H2:H3"/>
    <mergeCell ref="I2:I3"/>
    <mergeCell ref="B4:D4"/>
    <mergeCell ref="B5:D5"/>
    <mergeCell ref="B6:D6"/>
    <mergeCell ref="B7:D7"/>
    <mergeCell ref="B13:D13"/>
    <mergeCell ref="B9:D9"/>
    <mergeCell ref="B32:D32"/>
    <mergeCell ref="B30:D30"/>
    <mergeCell ref="B31:D31"/>
    <mergeCell ref="B29:D29"/>
    <mergeCell ref="B14:D14"/>
    <mergeCell ref="B25:D25"/>
    <mergeCell ref="B26:D26"/>
    <mergeCell ref="B27:D27"/>
    <mergeCell ref="B28:D28"/>
    <mergeCell ref="B19:D19"/>
    <mergeCell ref="B20:D20"/>
    <mergeCell ref="B21:D21"/>
    <mergeCell ref="B22:D22"/>
    <mergeCell ref="B23:D23"/>
    <mergeCell ref="B17:D17"/>
    <mergeCell ref="B18:D18"/>
    <mergeCell ref="B10:D10"/>
    <mergeCell ref="B15:D15"/>
    <mergeCell ref="B16:D16"/>
    <mergeCell ref="B11:D11"/>
    <mergeCell ref="B12:D12"/>
  </mergeCells>
  <pageMargins left="0.30281007751937983" right="0.7" top="0.75" bottom="0.75" header="0.3" footer="0.3"/>
  <pageSetup paperSize="9" orientation="portrait" r:id="rId1"/>
  <headerFooter>
    <oddHeader xml:space="preserve">&amp;C&amp;"Times New Roman,полужирный"&amp;12 МЕНЮ                      ЩД                                                                                 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2"/>
  <sheetViews>
    <sheetView tabSelected="1" view="pageLayout" topLeftCell="A8" zoomScaleNormal="100" workbookViewId="0">
      <selection activeCell="E26" sqref="E26:I26"/>
    </sheetView>
  </sheetViews>
  <sheetFormatPr defaultColWidth="9.140625" defaultRowHeight="15" x14ac:dyDescent="0.25"/>
  <cols>
    <col min="1" max="1" width="20.140625" customWidth="1"/>
    <col min="4" max="4" width="8" customWidth="1"/>
    <col min="5" max="7" width="8.85546875" customWidth="1"/>
    <col min="8" max="8" width="9.7109375" customWidth="1"/>
    <col min="9" max="9" width="9.42578125" customWidth="1"/>
  </cols>
  <sheetData>
    <row r="1" spans="1:9" ht="18.75" x14ac:dyDescent="0.3">
      <c r="A1" s="1" t="s">
        <v>209</v>
      </c>
      <c r="B1" s="1"/>
      <c r="C1" s="1"/>
      <c r="D1" s="1"/>
      <c r="E1" s="1"/>
      <c r="F1" s="1"/>
      <c r="G1" s="170" t="s">
        <v>136</v>
      </c>
      <c r="H1" s="170"/>
      <c r="I1" s="170"/>
    </row>
    <row r="2" spans="1:9" x14ac:dyDescent="0.25">
      <c r="A2" s="182" t="s">
        <v>1</v>
      </c>
      <c r="B2" s="182" t="s">
        <v>2</v>
      </c>
      <c r="C2" s="182"/>
      <c r="D2" s="182"/>
      <c r="E2" s="182" t="s">
        <v>3</v>
      </c>
      <c r="F2" s="182" t="s">
        <v>4</v>
      </c>
      <c r="G2" s="182" t="s">
        <v>5</v>
      </c>
      <c r="H2" s="182" t="s">
        <v>6</v>
      </c>
      <c r="I2" s="182" t="s">
        <v>7</v>
      </c>
    </row>
    <row r="3" spans="1:9" x14ac:dyDescent="0.25">
      <c r="A3" s="182"/>
      <c r="B3" s="182"/>
      <c r="C3" s="182"/>
      <c r="D3" s="182"/>
      <c r="E3" s="182"/>
      <c r="F3" s="182"/>
      <c r="G3" s="182"/>
      <c r="H3" s="182"/>
      <c r="I3" s="182"/>
    </row>
    <row r="4" spans="1:9" ht="14.25" customHeight="1" x14ac:dyDescent="0.25">
      <c r="A4" s="3"/>
      <c r="B4" s="171" t="s">
        <v>9</v>
      </c>
      <c r="C4" s="172"/>
      <c r="D4" s="173"/>
      <c r="E4" s="3"/>
      <c r="F4" s="3"/>
      <c r="G4" s="3"/>
      <c r="H4" s="3"/>
      <c r="I4" s="3"/>
    </row>
    <row r="5" spans="1:9" ht="33" customHeight="1" x14ac:dyDescent="0.25">
      <c r="A5" s="105" t="s">
        <v>305</v>
      </c>
      <c r="B5" s="159" t="s">
        <v>304</v>
      </c>
      <c r="C5" s="159"/>
      <c r="D5" s="159"/>
      <c r="E5" s="110">
        <v>205</v>
      </c>
      <c r="F5" s="111">
        <v>10.5</v>
      </c>
      <c r="G5" s="111">
        <v>9.6</v>
      </c>
      <c r="H5" s="111">
        <v>42.09</v>
      </c>
      <c r="I5" s="112">
        <v>293.63</v>
      </c>
    </row>
    <row r="6" spans="1:9" ht="36" customHeight="1" x14ac:dyDescent="0.25">
      <c r="A6" s="105" t="s">
        <v>220</v>
      </c>
      <c r="B6" s="145" t="s">
        <v>55</v>
      </c>
      <c r="C6" s="146"/>
      <c r="D6" s="147"/>
      <c r="E6" s="70">
        <v>25</v>
      </c>
      <c r="F6" s="71">
        <v>5.8</v>
      </c>
      <c r="G6" s="71">
        <v>7.37</v>
      </c>
      <c r="H6" s="71">
        <v>0</v>
      </c>
      <c r="I6" s="71">
        <v>91</v>
      </c>
    </row>
    <row r="7" spans="1:9" ht="35.25" customHeight="1" x14ac:dyDescent="0.25">
      <c r="A7" s="105" t="s">
        <v>213</v>
      </c>
      <c r="B7" s="145" t="s">
        <v>17</v>
      </c>
      <c r="C7" s="146"/>
      <c r="D7" s="147"/>
      <c r="E7" s="10">
        <v>210</v>
      </c>
      <c r="F7" s="56">
        <v>0</v>
      </c>
      <c r="G7" s="56">
        <v>0</v>
      </c>
      <c r="H7" s="56">
        <v>9.98</v>
      </c>
      <c r="I7" s="56">
        <v>39.9</v>
      </c>
    </row>
    <row r="8" spans="1:9" ht="14.1" customHeight="1" x14ac:dyDescent="0.25">
      <c r="A8" s="2"/>
      <c r="B8" s="175" t="s">
        <v>8</v>
      </c>
      <c r="C8" s="175"/>
      <c r="D8" s="175"/>
      <c r="E8" s="2"/>
      <c r="F8" s="6">
        <f>SUM(F5:F7)</f>
        <v>16.3</v>
      </c>
      <c r="G8" s="6">
        <f t="shared" ref="G8:I8" si="0">SUM(G5:G7)</f>
        <v>16.97</v>
      </c>
      <c r="H8" s="6">
        <f t="shared" si="0"/>
        <v>52.070000000000007</v>
      </c>
      <c r="I8" s="6">
        <f t="shared" si="0"/>
        <v>424.53</v>
      </c>
    </row>
    <row r="9" spans="1:9" ht="10.5" customHeight="1" x14ac:dyDescent="0.25">
      <c r="A9" s="2"/>
      <c r="B9" s="190"/>
      <c r="C9" s="191"/>
      <c r="D9" s="192"/>
      <c r="E9" s="4"/>
      <c r="F9" s="5"/>
      <c r="G9" s="5"/>
      <c r="H9" s="5"/>
      <c r="I9" s="43"/>
    </row>
    <row r="10" spans="1:9" ht="14.1" customHeight="1" x14ac:dyDescent="0.25">
      <c r="A10" s="2"/>
      <c r="B10" s="175" t="s">
        <v>10</v>
      </c>
      <c r="C10" s="175"/>
      <c r="D10" s="175"/>
      <c r="E10" s="2"/>
      <c r="F10" s="6">
        <f>SUM(F9)</f>
        <v>0</v>
      </c>
      <c r="G10" s="6">
        <f>SUM(G9)</f>
        <v>0</v>
      </c>
      <c r="H10" s="6">
        <f>SUM(H9)</f>
        <v>0</v>
      </c>
      <c r="I10" s="6">
        <f>SUM(I9)</f>
        <v>0</v>
      </c>
    </row>
    <row r="11" spans="1:9" ht="14.1" customHeight="1" x14ac:dyDescent="0.25">
      <c r="A11" s="2"/>
      <c r="B11" s="171" t="s">
        <v>11</v>
      </c>
      <c r="C11" s="172"/>
      <c r="D11" s="173"/>
      <c r="E11" s="2"/>
      <c r="F11" s="5"/>
      <c r="G11" s="5"/>
      <c r="H11" s="5"/>
      <c r="I11" s="5"/>
    </row>
    <row r="12" spans="1:9" ht="45.75" customHeight="1" x14ac:dyDescent="0.25">
      <c r="A12" s="105" t="s">
        <v>323</v>
      </c>
      <c r="B12" s="158" t="s">
        <v>324</v>
      </c>
      <c r="C12" s="158"/>
      <c r="D12" s="158"/>
      <c r="E12" s="2">
        <v>410</v>
      </c>
      <c r="F12" s="43">
        <v>3.77</v>
      </c>
      <c r="G12" s="43">
        <v>7.51</v>
      </c>
      <c r="H12" s="43">
        <v>26.51</v>
      </c>
      <c r="I12" s="43">
        <v>189.5</v>
      </c>
    </row>
    <row r="13" spans="1:9" ht="39.75" customHeight="1" x14ac:dyDescent="0.25">
      <c r="A13" s="105" t="s">
        <v>319</v>
      </c>
      <c r="B13" s="145" t="s">
        <v>320</v>
      </c>
      <c r="C13" s="146"/>
      <c r="D13" s="147"/>
      <c r="E13" s="134">
        <v>150</v>
      </c>
      <c r="F13" s="63">
        <v>3.82</v>
      </c>
      <c r="G13" s="63">
        <v>5.92</v>
      </c>
      <c r="H13" s="63">
        <v>23.35</v>
      </c>
      <c r="I13" s="63">
        <v>161.87</v>
      </c>
    </row>
    <row r="14" spans="1:9" ht="45" customHeight="1" thickBot="1" x14ac:dyDescent="0.3">
      <c r="A14" s="105" t="s">
        <v>332</v>
      </c>
      <c r="B14" s="145" t="s">
        <v>333</v>
      </c>
      <c r="C14" s="146"/>
      <c r="D14" s="147"/>
      <c r="E14" s="136">
        <v>95</v>
      </c>
      <c r="F14" s="136">
        <v>13.65</v>
      </c>
      <c r="G14" s="136">
        <v>13.8</v>
      </c>
      <c r="H14" s="136">
        <v>0.53</v>
      </c>
      <c r="I14" s="44">
        <v>180.92</v>
      </c>
    </row>
    <row r="15" spans="1:9" ht="33.75" customHeight="1" x14ac:dyDescent="0.25">
      <c r="A15" s="105" t="s">
        <v>223</v>
      </c>
      <c r="B15" s="145" t="s">
        <v>264</v>
      </c>
      <c r="C15" s="146"/>
      <c r="D15" s="147"/>
      <c r="E15" s="2">
        <v>200</v>
      </c>
      <c r="F15" s="43">
        <v>0.64</v>
      </c>
      <c r="G15" s="43">
        <v>0</v>
      </c>
      <c r="H15" s="43">
        <v>36.68</v>
      </c>
      <c r="I15" s="43">
        <v>149.30000000000001</v>
      </c>
    </row>
    <row r="16" spans="1:9" ht="14.1" customHeight="1" x14ac:dyDescent="0.25">
      <c r="A16" s="2"/>
      <c r="B16" s="176" t="s">
        <v>13</v>
      </c>
      <c r="C16" s="177"/>
      <c r="D16" s="178"/>
      <c r="E16" s="2"/>
      <c r="F16" s="6">
        <f>SUM(F12:F15)</f>
        <v>21.880000000000003</v>
      </c>
      <c r="G16" s="6">
        <f>SUM(G12:G15)</f>
        <v>27.23</v>
      </c>
      <c r="H16" s="6">
        <f>SUM(H12:H15)</f>
        <v>87.07</v>
      </c>
      <c r="I16" s="6">
        <f>SUM(I12:I15)</f>
        <v>681.58999999999992</v>
      </c>
    </row>
    <row r="17" spans="1:9" ht="14.1" customHeight="1" x14ac:dyDescent="0.25">
      <c r="A17" s="2"/>
      <c r="B17" s="171" t="s">
        <v>14</v>
      </c>
      <c r="C17" s="172"/>
      <c r="D17" s="173"/>
      <c r="E17" s="2"/>
      <c r="F17" s="5"/>
      <c r="G17" s="5"/>
      <c r="H17" s="5"/>
      <c r="I17" s="5"/>
    </row>
    <row r="18" spans="1:9" ht="34.5" customHeight="1" x14ac:dyDescent="0.25">
      <c r="A18" s="105" t="s">
        <v>217</v>
      </c>
      <c r="B18" s="145" t="s">
        <v>128</v>
      </c>
      <c r="C18" s="146"/>
      <c r="D18" s="147"/>
      <c r="E18" s="2">
        <v>230</v>
      </c>
      <c r="F18" s="43">
        <v>1.1499999999999999</v>
      </c>
      <c r="G18" s="43">
        <v>0.23</v>
      </c>
      <c r="H18" s="43">
        <v>23.23</v>
      </c>
      <c r="I18" s="43">
        <v>105.8</v>
      </c>
    </row>
    <row r="19" spans="1:9" ht="33.75" customHeight="1" thickBot="1" x14ac:dyDescent="0.3">
      <c r="A19" s="129" t="s">
        <v>216</v>
      </c>
      <c r="B19" s="151" t="s">
        <v>265</v>
      </c>
      <c r="C19" s="152"/>
      <c r="D19" s="153"/>
      <c r="E19" s="39">
        <v>200</v>
      </c>
      <c r="F19" s="64">
        <v>0</v>
      </c>
      <c r="G19" s="64">
        <v>0</v>
      </c>
      <c r="H19" s="64">
        <v>28</v>
      </c>
      <c r="I19" s="65">
        <v>120</v>
      </c>
    </row>
    <row r="20" spans="1:9" ht="14.1" customHeight="1" x14ac:dyDescent="0.25">
      <c r="A20" s="2"/>
      <c r="B20" s="176" t="s">
        <v>15</v>
      </c>
      <c r="C20" s="177"/>
      <c r="D20" s="178"/>
      <c r="E20" s="2"/>
      <c r="F20" s="6">
        <f>SUM(F19+F18)</f>
        <v>1.1499999999999999</v>
      </c>
      <c r="G20" s="6">
        <f t="shared" ref="G20:I20" si="1">SUM(G19+G18)</f>
        <v>0.23</v>
      </c>
      <c r="H20" s="6">
        <f t="shared" si="1"/>
        <v>51.230000000000004</v>
      </c>
      <c r="I20" s="6">
        <f t="shared" si="1"/>
        <v>225.8</v>
      </c>
    </row>
    <row r="21" spans="1:9" ht="14.1" customHeight="1" x14ac:dyDescent="0.25">
      <c r="A21" s="2"/>
      <c r="B21" s="171" t="s">
        <v>16</v>
      </c>
      <c r="C21" s="172"/>
      <c r="D21" s="173"/>
      <c r="E21" s="2"/>
      <c r="F21" s="5"/>
      <c r="G21" s="5"/>
      <c r="H21" s="5"/>
      <c r="I21" s="5"/>
    </row>
    <row r="22" spans="1:9" ht="45.75" customHeight="1" x14ac:dyDescent="0.25">
      <c r="A22" s="105" t="s">
        <v>334</v>
      </c>
      <c r="B22" s="145" t="s">
        <v>335</v>
      </c>
      <c r="C22" s="146"/>
      <c r="D22" s="146"/>
      <c r="E22" s="72">
        <v>245</v>
      </c>
      <c r="F22" s="72">
        <v>9.27</v>
      </c>
      <c r="G22" s="72">
        <v>8.2799999999999994</v>
      </c>
      <c r="H22" s="72">
        <v>40.79</v>
      </c>
      <c r="I22" s="72">
        <v>275.25</v>
      </c>
    </row>
    <row r="23" spans="1:9" ht="35.25" customHeight="1" x14ac:dyDescent="0.25">
      <c r="A23" s="105" t="s">
        <v>336</v>
      </c>
      <c r="B23" s="151" t="s">
        <v>227</v>
      </c>
      <c r="C23" s="152"/>
      <c r="D23" s="152"/>
      <c r="E23" s="71">
        <v>110</v>
      </c>
      <c r="F23" s="71">
        <v>17.95</v>
      </c>
      <c r="G23" s="71">
        <v>12.27</v>
      </c>
      <c r="H23" s="71">
        <v>23.22</v>
      </c>
      <c r="I23" s="71">
        <v>276.64999999999998</v>
      </c>
    </row>
    <row r="24" spans="1:9" ht="33" customHeight="1" x14ac:dyDescent="0.25">
      <c r="A24" s="105" t="s">
        <v>337</v>
      </c>
      <c r="B24" s="145" t="s">
        <v>17</v>
      </c>
      <c r="C24" s="146"/>
      <c r="D24" s="147"/>
      <c r="E24" s="2">
        <v>210</v>
      </c>
      <c r="F24" s="61">
        <v>0</v>
      </c>
      <c r="G24" s="61">
        <v>0</v>
      </c>
      <c r="H24" s="61">
        <v>9.98</v>
      </c>
      <c r="I24" s="61">
        <v>39.9</v>
      </c>
    </row>
    <row r="25" spans="1:9" ht="14.1" customHeight="1" x14ac:dyDescent="0.25">
      <c r="A25" s="2"/>
      <c r="B25" s="176" t="s">
        <v>18</v>
      </c>
      <c r="C25" s="177"/>
      <c r="D25" s="178"/>
      <c r="E25" s="2"/>
      <c r="F25" s="6">
        <f>SUM(F22:F24)</f>
        <v>27.22</v>
      </c>
      <c r="G25" s="6">
        <f>SUM(G22:G24)</f>
        <v>20.549999999999997</v>
      </c>
      <c r="H25" s="6">
        <f>SUM(H22:H24)</f>
        <v>73.989999999999995</v>
      </c>
      <c r="I25" s="6">
        <f>SUM(I22:I24)</f>
        <v>591.79999999999995</v>
      </c>
    </row>
    <row r="26" spans="1:9" ht="16.5" customHeight="1" x14ac:dyDescent="0.25">
      <c r="A26" s="19" t="s">
        <v>74</v>
      </c>
      <c r="B26" s="174" t="s">
        <v>106</v>
      </c>
      <c r="C26" s="174"/>
      <c r="D26" s="174"/>
      <c r="E26" s="130">
        <v>200</v>
      </c>
      <c r="F26" s="56">
        <v>15.2</v>
      </c>
      <c r="G26" s="56">
        <v>1.6</v>
      </c>
      <c r="H26" s="56">
        <v>98.4</v>
      </c>
      <c r="I26" s="56">
        <v>470</v>
      </c>
    </row>
    <row r="27" spans="1:9" ht="16.5" customHeight="1" x14ac:dyDescent="0.25">
      <c r="A27" s="19"/>
      <c r="B27" s="179"/>
      <c r="C27" s="180"/>
      <c r="D27" s="181"/>
      <c r="E27" s="2"/>
      <c r="F27" s="43"/>
      <c r="G27" s="43"/>
      <c r="H27" s="43"/>
      <c r="I27" s="43"/>
    </row>
    <row r="28" spans="1:9" ht="16.5" customHeight="1" x14ac:dyDescent="0.25">
      <c r="A28" s="2"/>
      <c r="B28" s="176" t="s">
        <v>127</v>
      </c>
      <c r="C28" s="177"/>
      <c r="D28" s="178"/>
      <c r="E28" s="2"/>
      <c r="F28" s="6">
        <f>SUM(F26+F27)</f>
        <v>15.2</v>
      </c>
      <c r="G28" s="6">
        <f t="shared" ref="G28:I28" si="2">SUM(G26+G27)</f>
        <v>1.6</v>
      </c>
      <c r="H28" s="6">
        <f t="shared" si="2"/>
        <v>98.4</v>
      </c>
      <c r="I28" s="6">
        <f t="shared" si="2"/>
        <v>470</v>
      </c>
    </row>
    <row r="29" spans="1:9" ht="20.25" customHeight="1" x14ac:dyDescent="0.25">
      <c r="A29" s="2"/>
      <c r="B29" s="176" t="s">
        <v>20</v>
      </c>
      <c r="C29" s="177"/>
      <c r="D29" s="178"/>
      <c r="E29" s="2"/>
      <c r="F29" s="6">
        <f>F8+F10+F16+F20+F25+F28</f>
        <v>81.750000000000014</v>
      </c>
      <c r="G29" s="6">
        <f>G8+G10+G16+G20+G25+G28</f>
        <v>66.579999999999984</v>
      </c>
      <c r="H29" s="6">
        <f>H8+H10+H16+H20+H25+H28</f>
        <v>362.76</v>
      </c>
      <c r="I29" s="6">
        <f>I8+I10+I16+I20+I25+I28</f>
        <v>2393.7199999999998</v>
      </c>
    </row>
    <row r="30" spans="1:9" x14ac:dyDescent="0.25">
      <c r="A30" s="1"/>
      <c r="B30" s="141"/>
      <c r="C30" s="141"/>
      <c r="D30" s="14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</sheetData>
  <mergeCells count="35">
    <mergeCell ref="B30:D30"/>
    <mergeCell ref="B29:D29"/>
    <mergeCell ref="B28:D28"/>
    <mergeCell ref="B14:D14"/>
    <mergeCell ref="B15:D15"/>
    <mergeCell ref="B16:D16"/>
    <mergeCell ref="B27:D27"/>
    <mergeCell ref="B24:D24"/>
    <mergeCell ref="B25:D25"/>
    <mergeCell ref="B26:D26"/>
    <mergeCell ref="B23:D23"/>
    <mergeCell ref="B20:D20"/>
    <mergeCell ref="B21:D21"/>
    <mergeCell ref="B22:D22"/>
    <mergeCell ref="B19:D19"/>
    <mergeCell ref="B17:D17"/>
    <mergeCell ref="G1:I1"/>
    <mergeCell ref="A2:A3"/>
    <mergeCell ref="B2:D3"/>
    <mergeCell ref="E2:E3"/>
    <mergeCell ref="F2:F3"/>
    <mergeCell ref="G2:G3"/>
    <mergeCell ref="H2:H3"/>
    <mergeCell ref="I2:I3"/>
    <mergeCell ref="B18:D18"/>
    <mergeCell ref="B4:D4"/>
    <mergeCell ref="B5:D5"/>
    <mergeCell ref="B6:D6"/>
    <mergeCell ref="B11:D11"/>
    <mergeCell ref="B12:D12"/>
    <mergeCell ref="B7:D7"/>
    <mergeCell ref="B8:D8"/>
    <mergeCell ref="B9:D9"/>
    <mergeCell ref="B10:D10"/>
    <mergeCell ref="B13:D13"/>
  </mergeCells>
  <pageMargins left="0.30208333333333331" right="0.7" top="0.75" bottom="0.75" header="0.3" footer="0.3"/>
  <pageSetup paperSize="9" orientation="portrait" r:id="rId1"/>
  <headerFooter>
    <oddHeader xml:space="preserve">&amp;C&amp;"Times New Roman,полужирный"&amp;12 МЕНЮ                   ЩД                                                                                    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4"/>
  <sheetViews>
    <sheetView view="pageLayout" zoomScaleNormal="100" workbookViewId="0">
      <selection activeCell="B17" sqref="B17"/>
    </sheetView>
  </sheetViews>
  <sheetFormatPr defaultColWidth="9.140625" defaultRowHeight="15" x14ac:dyDescent="0.25"/>
  <cols>
    <col min="3" max="3" width="9.140625" customWidth="1"/>
    <col min="4" max="7" width="13.5703125" customWidth="1"/>
  </cols>
  <sheetData>
    <row r="1" spans="1:7" ht="18.75" x14ac:dyDescent="0.3">
      <c r="A1" s="1" t="s">
        <v>211</v>
      </c>
      <c r="B1" s="1"/>
      <c r="C1" s="1"/>
      <c r="D1" s="1"/>
      <c r="E1" s="170"/>
      <c r="F1" s="170"/>
    </row>
    <row r="2" spans="1:7" ht="15" customHeight="1" x14ac:dyDescent="0.25">
      <c r="A2" s="201" t="s">
        <v>27</v>
      </c>
      <c r="B2" s="201"/>
      <c r="C2" s="201"/>
      <c r="D2" s="201" t="s">
        <v>4</v>
      </c>
      <c r="E2" s="201" t="s">
        <v>5</v>
      </c>
      <c r="F2" s="201" t="s">
        <v>6</v>
      </c>
      <c r="G2" s="197" t="s">
        <v>28</v>
      </c>
    </row>
    <row r="3" spans="1:7" x14ac:dyDescent="0.25">
      <c r="A3" s="201"/>
      <c r="B3" s="201"/>
      <c r="C3" s="201"/>
      <c r="D3" s="201"/>
      <c r="E3" s="201"/>
      <c r="F3" s="201"/>
      <c r="G3" s="198"/>
    </row>
    <row r="4" spans="1:7" ht="25.5" customHeight="1" x14ac:dyDescent="0.25">
      <c r="A4" s="200" t="s">
        <v>0</v>
      </c>
      <c r="B4" s="200"/>
      <c r="C4" s="200"/>
      <c r="D4" s="7">
        <f>понедельник!F29</f>
        <v>79.47</v>
      </c>
      <c r="E4" s="7">
        <f>понедельник!G29</f>
        <v>64.739999999999995</v>
      </c>
      <c r="F4" s="7">
        <f>понедельник!H29</f>
        <v>320.39</v>
      </c>
      <c r="G4" s="7">
        <f>понедельник!I29</f>
        <v>2148.85</v>
      </c>
    </row>
    <row r="5" spans="1:7" ht="25.5" customHeight="1" x14ac:dyDescent="0.25">
      <c r="A5" s="200" t="s">
        <v>21</v>
      </c>
      <c r="B5" s="200"/>
      <c r="C5" s="200"/>
      <c r="D5" s="7">
        <f>вторник!F30</f>
        <v>87.55</v>
      </c>
      <c r="E5" s="7">
        <f>вторник!G30</f>
        <v>64.489999999999995</v>
      </c>
      <c r="F5" s="7">
        <f>вторник!H30</f>
        <v>314.95999999999998</v>
      </c>
      <c r="G5" s="7">
        <f>вторник!I30</f>
        <v>2199.79</v>
      </c>
    </row>
    <row r="6" spans="1:7" ht="25.5" customHeight="1" x14ac:dyDescent="0.25">
      <c r="A6" s="200" t="s">
        <v>22</v>
      </c>
      <c r="B6" s="200"/>
      <c r="C6" s="200"/>
      <c r="D6" s="7">
        <f>среда!F29</f>
        <v>87.73</v>
      </c>
      <c r="E6" s="7">
        <f>среда!G29</f>
        <v>63.160000000000004</v>
      </c>
      <c r="F6" s="7">
        <f>среда!H29</f>
        <v>311.64</v>
      </c>
      <c r="G6" s="7">
        <f>среда!I29</f>
        <v>2178.13</v>
      </c>
    </row>
    <row r="7" spans="1:7" ht="25.5" customHeight="1" x14ac:dyDescent="0.25">
      <c r="A7" s="200" t="s">
        <v>23</v>
      </c>
      <c r="B7" s="200"/>
      <c r="C7" s="200"/>
      <c r="D7" s="7">
        <f>четверг!F32</f>
        <v>102.74</v>
      </c>
      <c r="E7" s="7">
        <f>четверг!G32</f>
        <v>80.239999999999995</v>
      </c>
      <c r="F7" s="7">
        <f>четверг!H32</f>
        <v>307.98</v>
      </c>
      <c r="G7" s="7">
        <f>четверг!I32</f>
        <v>2371.4899999999998</v>
      </c>
    </row>
    <row r="8" spans="1:7" ht="25.5" customHeight="1" x14ac:dyDescent="0.25">
      <c r="A8" s="200" t="s">
        <v>26</v>
      </c>
      <c r="B8" s="200"/>
      <c r="C8" s="200"/>
      <c r="D8" s="7">
        <f>пятница!F30</f>
        <v>72.84</v>
      </c>
      <c r="E8" s="7">
        <f>пятница!G30</f>
        <v>54.89</v>
      </c>
      <c r="F8" s="7">
        <f>пятница!H30</f>
        <v>340.85</v>
      </c>
      <c r="G8" s="7">
        <f>пятница!I30</f>
        <v>2108.98</v>
      </c>
    </row>
    <row r="9" spans="1:7" ht="25.5" customHeight="1" x14ac:dyDescent="0.25">
      <c r="A9" s="200" t="s">
        <v>25</v>
      </c>
      <c r="B9" s="200"/>
      <c r="C9" s="200"/>
      <c r="D9" s="7">
        <f>суббота!F31</f>
        <v>83.13</v>
      </c>
      <c r="E9" s="7">
        <f>суббота!G31</f>
        <v>57.080000000000005</v>
      </c>
      <c r="F9" s="7">
        <f>суббота!H31</f>
        <v>302.79999999999995</v>
      </c>
      <c r="G9" s="7">
        <f>суббота!I31</f>
        <v>2099.5299999999997</v>
      </c>
    </row>
    <row r="10" spans="1:7" ht="25.5" customHeight="1" x14ac:dyDescent="0.25">
      <c r="A10" s="200" t="s">
        <v>24</v>
      </c>
      <c r="B10" s="200"/>
      <c r="C10" s="200"/>
      <c r="D10" s="7">
        <f>воскресенье!F29</f>
        <v>81.750000000000014</v>
      </c>
      <c r="E10" s="7">
        <f>воскресенье!G29</f>
        <v>66.579999999999984</v>
      </c>
      <c r="F10" s="7">
        <f>воскресенье!H29</f>
        <v>362.76</v>
      </c>
      <c r="G10" s="7">
        <f>воскресенье!I29</f>
        <v>2393.7199999999998</v>
      </c>
    </row>
    <row r="11" spans="1:7" ht="25.5" customHeight="1" x14ac:dyDescent="0.25">
      <c r="A11" s="199" t="s">
        <v>29</v>
      </c>
      <c r="B11" s="199"/>
      <c r="C11" s="199"/>
      <c r="D11" s="8">
        <f>SUM(D4:D10)</f>
        <v>595.21</v>
      </c>
      <c r="E11" s="8">
        <f>SUM(E4:E10)</f>
        <v>451.17999999999995</v>
      </c>
      <c r="F11" s="8">
        <f>SUM(F4:F10)</f>
        <v>2261.3799999999997</v>
      </c>
      <c r="G11" s="8">
        <f>SUM(G4:G10)</f>
        <v>15500.489999999996</v>
      </c>
    </row>
    <row r="12" spans="1:7" x14ac:dyDescent="0.25">
      <c r="A12" s="141"/>
      <c r="B12" s="141"/>
      <c r="C12" s="141"/>
      <c r="D12" s="1"/>
      <c r="E12" s="1"/>
      <c r="F12" s="1"/>
    </row>
    <row r="13" spans="1:7" x14ac:dyDescent="0.25">
      <c r="A13" s="73" t="s">
        <v>150</v>
      </c>
      <c r="B13" s="73"/>
      <c r="C13" s="73"/>
      <c r="D13" s="73"/>
      <c r="E13" s="73"/>
      <c r="F13" s="73"/>
      <c r="G13" s="73"/>
    </row>
    <row r="14" spans="1:7" x14ac:dyDescent="0.25">
      <c r="A14" s="196" t="s">
        <v>151</v>
      </c>
      <c r="B14" s="196"/>
      <c r="C14" s="196"/>
      <c r="D14" s="196"/>
      <c r="E14" s="196"/>
      <c r="F14" s="196"/>
      <c r="G14" s="196"/>
    </row>
    <row r="15" spans="1:7" x14ac:dyDescent="0.25">
      <c r="A15" s="1"/>
      <c r="B15" s="1"/>
      <c r="C15" s="1"/>
      <c r="D15" s="1"/>
      <c r="E15" s="1"/>
      <c r="F15" s="1"/>
    </row>
    <row r="16" spans="1:7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</sheetData>
  <mergeCells count="16">
    <mergeCell ref="E1:F1"/>
    <mergeCell ref="A2:C3"/>
    <mergeCell ref="D2:D3"/>
    <mergeCell ref="E2:E3"/>
    <mergeCell ref="F2:F3"/>
    <mergeCell ref="A14:G14"/>
    <mergeCell ref="A12:C12"/>
    <mergeCell ref="G2:G3"/>
    <mergeCell ref="A11:C11"/>
    <mergeCell ref="A9:C9"/>
    <mergeCell ref="A8:C8"/>
    <mergeCell ref="A10:C10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  <headerFooter>
    <oddHeader xml:space="preserve">&amp;C&amp;"Times New Roman,полужирный"&amp;12Химический состав и калорийность продуктов
                 (ЩД) с СБКС (9г)         1-7 день                                                                           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opLeftCell="A14" workbookViewId="0">
      <selection activeCell="R29" sqref="R29"/>
    </sheetView>
  </sheetViews>
  <sheetFormatPr defaultRowHeight="15" x14ac:dyDescent="0.25"/>
  <cols>
    <col min="1" max="1" width="2.85546875" customWidth="1"/>
    <col min="3" max="3" width="6.140625" customWidth="1"/>
    <col min="4" max="4" width="4.85546875" customWidth="1"/>
    <col min="5" max="5" width="5.28515625" customWidth="1"/>
    <col min="6" max="7" width="5.140625" customWidth="1"/>
    <col min="8" max="9" width="4.7109375" customWidth="1"/>
    <col min="10" max="10" width="5.28515625" customWidth="1"/>
    <col min="11" max="11" width="4.5703125" customWidth="1"/>
    <col min="12" max="12" width="6.7109375" customWidth="1"/>
    <col min="13" max="13" width="6.42578125" customWidth="1"/>
    <col min="14" max="14" width="3.85546875" customWidth="1"/>
    <col min="15" max="15" width="6.42578125" customWidth="1"/>
    <col min="16" max="16" width="4.28515625" customWidth="1"/>
  </cols>
  <sheetData>
    <row r="1" spans="1:16" ht="0.75" hidden="1" customHeight="1" x14ac:dyDescent="0.25"/>
    <row r="2" spans="1:16" x14ac:dyDescent="0.25">
      <c r="A2" s="202" t="s">
        <v>247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1:16" ht="12" customHeight="1" x14ac:dyDescent="0.25">
      <c r="A3" s="196" t="s">
        <v>210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4" spans="1:16" x14ac:dyDescent="0.25">
      <c r="A4" s="203" t="s">
        <v>33</v>
      </c>
      <c r="B4" s="204" t="s">
        <v>34</v>
      </c>
      <c r="C4" s="204"/>
      <c r="D4" s="205" t="s">
        <v>35</v>
      </c>
      <c r="E4" s="206" t="s">
        <v>199</v>
      </c>
      <c r="F4" s="206" t="s">
        <v>200</v>
      </c>
      <c r="G4" s="206" t="s">
        <v>201</v>
      </c>
      <c r="H4" s="206" t="s">
        <v>202</v>
      </c>
      <c r="I4" s="206" t="s">
        <v>203</v>
      </c>
      <c r="J4" s="206" t="s">
        <v>204</v>
      </c>
      <c r="K4" s="206" t="s">
        <v>205</v>
      </c>
      <c r="L4" s="205" t="s">
        <v>36</v>
      </c>
      <c r="M4" s="208" t="s">
        <v>207</v>
      </c>
      <c r="N4" s="207"/>
      <c r="O4" s="207" t="s">
        <v>152</v>
      </c>
    </row>
    <row r="5" spans="1:16" ht="12" customHeight="1" x14ac:dyDescent="0.25">
      <c r="A5" s="203"/>
      <c r="B5" s="204"/>
      <c r="C5" s="204"/>
      <c r="D5" s="205"/>
      <c r="E5" s="206"/>
      <c r="F5" s="206"/>
      <c r="G5" s="206"/>
      <c r="H5" s="206"/>
      <c r="I5" s="206"/>
      <c r="J5" s="206"/>
      <c r="K5" s="206"/>
      <c r="L5" s="205"/>
      <c r="M5" s="209"/>
      <c r="N5" s="207"/>
      <c r="O5" s="207"/>
    </row>
    <row r="6" spans="1:16" ht="6.75" hidden="1" customHeight="1" x14ac:dyDescent="0.25">
      <c r="A6" s="203"/>
      <c r="B6" s="204"/>
      <c r="C6" s="204"/>
      <c r="D6" s="205"/>
      <c r="E6" s="206"/>
      <c r="F6" s="206"/>
      <c r="G6" s="206"/>
      <c r="H6" s="206"/>
      <c r="I6" s="206"/>
      <c r="J6" s="206"/>
      <c r="K6" s="206"/>
      <c r="L6" s="205"/>
      <c r="M6" s="210"/>
      <c r="N6" s="207"/>
      <c r="O6" s="207"/>
    </row>
    <row r="7" spans="1:16" ht="12" customHeight="1" x14ac:dyDescent="0.25">
      <c r="A7" s="10">
        <v>1</v>
      </c>
      <c r="B7" s="211" t="s">
        <v>12</v>
      </c>
      <c r="C7" s="211"/>
      <c r="D7" s="13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2">
        <v>0</v>
      </c>
      <c r="L7" s="20">
        <f>SUM(E7:K7)</f>
        <v>0</v>
      </c>
      <c r="M7" s="11">
        <f>L7-O7</f>
        <v>0</v>
      </c>
      <c r="N7" s="11"/>
      <c r="O7" s="11">
        <v>0</v>
      </c>
    </row>
    <row r="8" spans="1:16" ht="12" customHeight="1" x14ac:dyDescent="0.25">
      <c r="A8" s="10">
        <v>2</v>
      </c>
      <c r="B8" s="211" t="s">
        <v>37</v>
      </c>
      <c r="C8" s="211"/>
      <c r="D8" s="13">
        <v>200</v>
      </c>
      <c r="E8" s="101">
        <v>200</v>
      </c>
      <c r="F8" s="101">
        <v>200</v>
      </c>
      <c r="G8" s="101">
        <v>200</v>
      </c>
      <c r="H8" s="101">
        <v>200</v>
      </c>
      <c r="I8" s="101">
        <v>200</v>
      </c>
      <c r="J8" s="101">
        <v>200</v>
      </c>
      <c r="K8" s="102">
        <v>200</v>
      </c>
      <c r="L8" s="20">
        <f>SUM(E8:K8)</f>
        <v>1400</v>
      </c>
      <c r="M8" s="11">
        <f t="shared" ref="M8:M9" si="0">L8-O8</f>
        <v>0</v>
      </c>
      <c r="N8" s="11"/>
      <c r="O8" s="11">
        <v>1400</v>
      </c>
    </row>
    <row r="9" spans="1:16" ht="12" customHeight="1" x14ac:dyDescent="0.25">
      <c r="A9" s="10">
        <v>3</v>
      </c>
      <c r="B9" s="211" t="s">
        <v>38</v>
      </c>
      <c r="C9" s="211"/>
      <c r="D9" s="13">
        <v>4</v>
      </c>
      <c r="E9" s="97">
        <v>6</v>
      </c>
      <c r="F9" s="97">
        <v>5</v>
      </c>
      <c r="G9" s="97"/>
      <c r="H9" s="97"/>
      <c r="I9" s="97">
        <v>5</v>
      </c>
      <c r="J9" s="97">
        <v>4</v>
      </c>
      <c r="K9" s="98">
        <v>5</v>
      </c>
      <c r="L9" s="20">
        <f>SUM(E9:K9)</f>
        <v>25</v>
      </c>
      <c r="M9" s="11">
        <f t="shared" si="0"/>
        <v>-3</v>
      </c>
      <c r="N9" s="11"/>
      <c r="O9" s="11">
        <v>28</v>
      </c>
    </row>
    <row r="10" spans="1:16" ht="12" customHeight="1" x14ac:dyDescent="0.25">
      <c r="A10" s="10">
        <v>4</v>
      </c>
      <c r="B10" s="211" t="s">
        <v>39</v>
      </c>
      <c r="C10" s="211"/>
      <c r="D10" s="13">
        <v>80</v>
      </c>
      <c r="E10" s="97"/>
      <c r="F10" s="97"/>
      <c r="G10" s="97"/>
      <c r="H10" s="97"/>
      <c r="I10" s="97"/>
      <c r="J10" s="97"/>
      <c r="K10" s="98"/>
      <c r="L10" s="20"/>
      <c r="M10" s="11">
        <f>(L11+L12+L13+L14+L15+L16+L17+L18)-O10</f>
        <v>-9</v>
      </c>
      <c r="N10" s="11"/>
      <c r="O10" s="11">
        <v>560</v>
      </c>
    </row>
    <row r="11" spans="1:16" ht="12.75" customHeight="1" x14ac:dyDescent="0.25">
      <c r="A11" s="10">
        <v>5</v>
      </c>
      <c r="B11" s="211" t="s">
        <v>40</v>
      </c>
      <c r="C11" s="211"/>
      <c r="D11" s="128">
        <v>15</v>
      </c>
      <c r="E11" s="97"/>
      <c r="F11" s="97">
        <v>71</v>
      </c>
      <c r="G11" s="97"/>
      <c r="H11" s="97"/>
      <c r="I11" s="97"/>
      <c r="J11" s="97"/>
      <c r="K11" s="98"/>
      <c r="L11" s="20">
        <f t="shared" ref="L11:L35" si="1">SUM(E11:K11)</f>
        <v>71</v>
      </c>
      <c r="M11" s="11"/>
      <c r="N11" s="11"/>
      <c r="O11" s="11">
        <v>105</v>
      </c>
      <c r="P11">
        <f>L11+L12+L13+L14+L15+L16+L17+M18</f>
        <v>471</v>
      </c>
    </row>
    <row r="12" spans="1:16" ht="12.75" customHeight="1" x14ac:dyDescent="0.25">
      <c r="A12" s="10">
        <v>6</v>
      </c>
      <c r="B12" s="211" t="s">
        <v>124</v>
      </c>
      <c r="C12" s="211"/>
      <c r="D12" s="128">
        <v>0</v>
      </c>
      <c r="E12" s="97"/>
      <c r="F12" s="97"/>
      <c r="G12" s="97"/>
      <c r="H12" s="97"/>
      <c r="I12" s="97"/>
      <c r="J12" s="97">
        <v>55</v>
      </c>
      <c r="K12" s="98"/>
      <c r="L12" s="20">
        <f t="shared" si="1"/>
        <v>55</v>
      </c>
      <c r="M12" s="11"/>
      <c r="N12" s="11"/>
      <c r="O12" s="11">
        <v>56</v>
      </c>
    </row>
    <row r="13" spans="1:16" ht="12" customHeight="1" x14ac:dyDescent="0.25">
      <c r="A13" s="10">
        <v>7</v>
      </c>
      <c r="B13" s="211" t="s">
        <v>41</v>
      </c>
      <c r="C13" s="211"/>
      <c r="D13" s="128">
        <v>10</v>
      </c>
      <c r="E13" s="97">
        <v>20</v>
      </c>
      <c r="F13" s="97"/>
      <c r="G13" s="97">
        <v>20</v>
      </c>
      <c r="H13" s="97">
        <v>61</v>
      </c>
      <c r="I13" s="97"/>
      <c r="J13" s="97"/>
      <c r="K13" s="98"/>
      <c r="L13" s="20">
        <f t="shared" si="1"/>
        <v>101</v>
      </c>
      <c r="M13" s="11"/>
      <c r="N13" s="11"/>
      <c r="O13" s="11">
        <v>70</v>
      </c>
    </row>
    <row r="14" spans="1:16" ht="12" customHeight="1" x14ac:dyDescent="0.25">
      <c r="A14" s="10">
        <v>8</v>
      </c>
      <c r="B14" s="211" t="s">
        <v>42</v>
      </c>
      <c r="C14" s="211"/>
      <c r="D14" s="128">
        <v>14</v>
      </c>
      <c r="E14" s="97">
        <v>30</v>
      </c>
      <c r="F14" s="97"/>
      <c r="G14" s="97"/>
      <c r="H14" s="97">
        <v>50</v>
      </c>
      <c r="I14" s="97"/>
      <c r="J14" s="97"/>
      <c r="K14" s="98"/>
      <c r="L14" s="20">
        <f t="shared" si="1"/>
        <v>80</v>
      </c>
      <c r="M14" s="11"/>
      <c r="N14" s="11"/>
      <c r="O14" s="11">
        <v>98</v>
      </c>
    </row>
    <row r="15" spans="1:16" ht="12.75" customHeight="1" x14ac:dyDescent="0.25">
      <c r="A15" s="10">
        <v>9</v>
      </c>
      <c r="B15" s="211" t="s">
        <v>43</v>
      </c>
      <c r="C15" s="211"/>
      <c r="D15" s="128">
        <v>14</v>
      </c>
      <c r="E15" s="97"/>
      <c r="F15" s="97">
        <v>40</v>
      </c>
      <c r="G15" s="97"/>
      <c r="H15" s="97">
        <v>8</v>
      </c>
      <c r="I15" s="97">
        <v>40</v>
      </c>
      <c r="J15" s="97"/>
      <c r="K15" s="98">
        <v>6</v>
      </c>
      <c r="L15" s="20">
        <f t="shared" si="1"/>
        <v>94</v>
      </c>
      <c r="M15" s="11"/>
      <c r="N15" s="11"/>
      <c r="O15" s="11">
        <v>98</v>
      </c>
    </row>
    <row r="16" spans="1:16" ht="12" customHeight="1" x14ac:dyDescent="0.25">
      <c r="A16" s="10">
        <v>10</v>
      </c>
      <c r="B16" s="211" t="s">
        <v>44</v>
      </c>
      <c r="C16" s="211"/>
      <c r="D16" s="128">
        <v>0</v>
      </c>
      <c r="E16" s="97"/>
      <c r="F16" s="97"/>
      <c r="G16" s="97"/>
      <c r="H16" s="97"/>
      <c r="I16" s="97"/>
      <c r="J16" s="97"/>
      <c r="K16" s="98">
        <v>50</v>
      </c>
      <c r="L16" s="20">
        <f t="shared" si="1"/>
        <v>50</v>
      </c>
      <c r="M16" s="11"/>
      <c r="N16" s="11"/>
      <c r="O16" s="11">
        <v>49</v>
      </c>
    </row>
    <row r="17" spans="1:15" ht="11.25" customHeight="1" x14ac:dyDescent="0.25">
      <c r="A17" s="10">
        <v>11</v>
      </c>
      <c r="B17" s="211" t="s">
        <v>45</v>
      </c>
      <c r="C17" s="211"/>
      <c r="D17" s="128">
        <v>4</v>
      </c>
      <c r="E17" s="97"/>
      <c r="F17" s="97"/>
      <c r="G17" s="97"/>
      <c r="H17" s="97"/>
      <c r="I17" s="97">
        <v>20</v>
      </c>
      <c r="J17" s="97"/>
      <c r="K17" s="98"/>
      <c r="L17" s="20">
        <f t="shared" si="1"/>
        <v>20</v>
      </c>
      <c r="M17" s="11"/>
      <c r="N17" s="11"/>
      <c r="O17" s="11">
        <v>28</v>
      </c>
    </row>
    <row r="18" spans="1:15" ht="12" customHeight="1" x14ac:dyDescent="0.25">
      <c r="A18" s="10">
        <v>12</v>
      </c>
      <c r="B18" s="211" t="s">
        <v>46</v>
      </c>
      <c r="C18" s="211"/>
      <c r="D18" s="128">
        <v>0</v>
      </c>
      <c r="E18" s="97"/>
      <c r="F18" s="97"/>
      <c r="G18" s="97">
        <v>40</v>
      </c>
      <c r="H18" s="97"/>
      <c r="I18" s="97"/>
      <c r="J18" s="97"/>
      <c r="K18" s="98">
        <v>40</v>
      </c>
      <c r="L18" s="20">
        <f t="shared" si="1"/>
        <v>80</v>
      </c>
      <c r="M18" s="11"/>
      <c r="N18" s="11"/>
      <c r="O18" s="11">
        <v>56</v>
      </c>
    </row>
    <row r="19" spans="1:15" ht="12.75" customHeight="1" x14ac:dyDescent="0.25">
      <c r="A19" s="10">
        <v>14</v>
      </c>
      <c r="B19" s="211" t="s">
        <v>47</v>
      </c>
      <c r="C19" s="211"/>
      <c r="D19" s="13">
        <v>40</v>
      </c>
      <c r="E19" s="97"/>
      <c r="F19" s="97"/>
      <c r="G19" s="97">
        <v>20</v>
      </c>
      <c r="H19" s="97"/>
      <c r="I19" s="97">
        <v>55</v>
      </c>
      <c r="J19" s="97">
        <v>55</v>
      </c>
      <c r="K19" s="98"/>
      <c r="L19" s="20">
        <f t="shared" si="1"/>
        <v>130</v>
      </c>
      <c r="M19" s="11">
        <f>L19-O19</f>
        <v>-150</v>
      </c>
      <c r="N19" s="11"/>
      <c r="O19" s="11">
        <v>280</v>
      </c>
    </row>
    <row r="20" spans="1:15" ht="13.5" customHeight="1" x14ac:dyDescent="0.25">
      <c r="A20" s="10">
        <v>15</v>
      </c>
      <c r="B20" s="211" t="s">
        <v>48</v>
      </c>
      <c r="C20" s="211"/>
      <c r="D20" s="13">
        <v>114.7</v>
      </c>
      <c r="E20" s="97">
        <v>171</v>
      </c>
      <c r="F20" s="97">
        <v>92</v>
      </c>
      <c r="G20" s="97">
        <v>100</v>
      </c>
      <c r="H20" s="97">
        <v>187</v>
      </c>
      <c r="I20" s="97">
        <v>100</v>
      </c>
      <c r="J20" s="97">
        <v>100</v>
      </c>
      <c r="K20" s="98"/>
      <c r="L20" s="20">
        <f t="shared" si="1"/>
        <v>750</v>
      </c>
      <c r="M20" s="11">
        <f t="shared" ref="M20:M35" si="2">L20-O20</f>
        <v>-52.899999999999977</v>
      </c>
      <c r="N20" s="11"/>
      <c r="O20" s="11">
        <v>802.9</v>
      </c>
    </row>
    <row r="21" spans="1:15" x14ac:dyDescent="0.25">
      <c r="A21" s="10">
        <v>16</v>
      </c>
      <c r="B21" s="212" t="s">
        <v>125</v>
      </c>
      <c r="C21" s="213"/>
      <c r="D21" s="13">
        <v>13</v>
      </c>
      <c r="E21" s="97"/>
      <c r="F21" s="97">
        <v>100</v>
      </c>
      <c r="G21" s="97"/>
      <c r="H21" s="97"/>
      <c r="I21" s="97"/>
      <c r="J21" s="97"/>
      <c r="K21" s="98"/>
      <c r="L21" s="20">
        <f t="shared" si="1"/>
        <v>100</v>
      </c>
      <c r="M21" s="11">
        <f t="shared" si="2"/>
        <v>9</v>
      </c>
      <c r="N21" s="11"/>
      <c r="O21" s="11">
        <v>91</v>
      </c>
    </row>
    <row r="22" spans="1:15" ht="11.25" customHeight="1" x14ac:dyDescent="0.25">
      <c r="A22" s="10">
        <v>17</v>
      </c>
      <c r="B22" s="211" t="s">
        <v>49</v>
      </c>
      <c r="C22" s="211"/>
      <c r="D22" s="13">
        <v>25</v>
      </c>
      <c r="E22" s="97"/>
      <c r="F22" s="97"/>
      <c r="G22" s="97"/>
      <c r="H22" s="97"/>
      <c r="I22" s="97"/>
      <c r="J22" s="97"/>
      <c r="K22" s="98">
        <v>175</v>
      </c>
      <c r="L22" s="20">
        <f t="shared" si="1"/>
        <v>175</v>
      </c>
      <c r="M22" s="11">
        <f t="shared" si="2"/>
        <v>0</v>
      </c>
      <c r="N22" s="11"/>
      <c r="O22" s="11">
        <v>175</v>
      </c>
    </row>
    <row r="23" spans="1:15" ht="12.75" customHeight="1" x14ac:dyDescent="0.25">
      <c r="A23" s="10">
        <v>18</v>
      </c>
      <c r="B23" s="211" t="s">
        <v>30</v>
      </c>
      <c r="C23" s="211"/>
      <c r="D23" s="13">
        <v>12</v>
      </c>
      <c r="E23" s="97"/>
      <c r="F23" s="97"/>
      <c r="G23" s="97"/>
      <c r="H23" s="97"/>
      <c r="I23" s="97">
        <v>52</v>
      </c>
      <c r="J23" s="97"/>
      <c r="K23" s="98"/>
      <c r="L23" s="20">
        <f t="shared" si="1"/>
        <v>52</v>
      </c>
      <c r="M23" s="11">
        <f t="shared" si="2"/>
        <v>-32</v>
      </c>
      <c r="N23" s="11"/>
      <c r="O23" s="11">
        <v>84</v>
      </c>
    </row>
    <row r="24" spans="1:15" ht="14.25" customHeight="1" x14ac:dyDescent="0.25">
      <c r="A24" s="10">
        <v>19</v>
      </c>
      <c r="B24" s="211" t="s">
        <v>153</v>
      </c>
      <c r="C24" s="211"/>
      <c r="D24" s="13">
        <v>59.1</v>
      </c>
      <c r="E24" s="97"/>
      <c r="F24" s="97"/>
      <c r="G24" s="97">
        <v>195</v>
      </c>
      <c r="H24" s="97"/>
      <c r="I24" s="97">
        <v>100</v>
      </c>
      <c r="J24" s="97">
        <v>103</v>
      </c>
      <c r="K24" s="98"/>
      <c r="L24" s="20">
        <f t="shared" si="1"/>
        <v>398</v>
      </c>
      <c r="M24" s="11">
        <f t="shared" si="2"/>
        <v>-15.699999999999989</v>
      </c>
      <c r="N24" s="11"/>
      <c r="O24" s="11">
        <v>413.7</v>
      </c>
    </row>
    <row r="25" spans="1:15" x14ac:dyDescent="0.25">
      <c r="A25" s="10">
        <v>20</v>
      </c>
      <c r="B25" s="211" t="s">
        <v>50</v>
      </c>
      <c r="C25" s="211"/>
      <c r="D25" s="13">
        <v>10</v>
      </c>
      <c r="E25" s="97">
        <v>10</v>
      </c>
      <c r="F25" s="97">
        <v>5</v>
      </c>
      <c r="G25" s="97">
        <v>5</v>
      </c>
      <c r="H25" s="97">
        <v>12</v>
      </c>
      <c r="I25" s="97">
        <v>10</v>
      </c>
      <c r="J25" s="97">
        <v>15</v>
      </c>
      <c r="K25" s="98">
        <v>10</v>
      </c>
      <c r="L25" s="20">
        <f t="shared" si="1"/>
        <v>67</v>
      </c>
      <c r="M25" s="11">
        <f t="shared" si="2"/>
        <v>-3</v>
      </c>
      <c r="N25" s="11"/>
      <c r="O25" s="11">
        <v>70</v>
      </c>
    </row>
    <row r="26" spans="1:15" x14ac:dyDescent="0.25">
      <c r="A26" s="10">
        <v>21</v>
      </c>
      <c r="B26" s="211" t="s">
        <v>51</v>
      </c>
      <c r="C26" s="211"/>
      <c r="D26" s="13">
        <v>20</v>
      </c>
      <c r="E26" s="97">
        <v>23</v>
      </c>
      <c r="F26" s="97">
        <v>25</v>
      </c>
      <c r="G26" s="97">
        <v>27</v>
      </c>
      <c r="H26" s="97">
        <v>12</v>
      </c>
      <c r="I26" s="97">
        <v>10</v>
      </c>
      <c r="J26" s="97">
        <v>20</v>
      </c>
      <c r="K26" s="98">
        <v>14</v>
      </c>
      <c r="L26" s="20">
        <f t="shared" si="1"/>
        <v>131</v>
      </c>
      <c r="M26" s="11">
        <f t="shared" si="2"/>
        <v>-9</v>
      </c>
      <c r="N26" s="11"/>
      <c r="O26" s="11">
        <v>140</v>
      </c>
    </row>
    <row r="27" spans="1:15" x14ac:dyDescent="0.25">
      <c r="A27" s="10">
        <v>22</v>
      </c>
      <c r="B27" s="214" t="s">
        <v>303</v>
      </c>
      <c r="C27" s="214"/>
      <c r="D27" s="13">
        <v>23</v>
      </c>
      <c r="E27" s="97">
        <v>43</v>
      </c>
      <c r="F27" s="97">
        <v>35.799999999999997</v>
      </c>
      <c r="G27" s="97">
        <v>30</v>
      </c>
      <c r="H27" s="97">
        <v>25</v>
      </c>
      <c r="I27" s="97">
        <v>22</v>
      </c>
      <c r="J27" s="97">
        <v>25</v>
      </c>
      <c r="K27" s="98">
        <v>33</v>
      </c>
      <c r="L27" s="20">
        <f t="shared" si="1"/>
        <v>213.8</v>
      </c>
      <c r="M27" s="11">
        <f t="shared" si="2"/>
        <v>52.800000000000011</v>
      </c>
      <c r="N27" s="11"/>
      <c r="O27" s="11">
        <v>161</v>
      </c>
    </row>
    <row r="28" spans="1:15" x14ac:dyDescent="0.25">
      <c r="A28" s="10">
        <v>23</v>
      </c>
      <c r="B28" s="211" t="s">
        <v>52</v>
      </c>
      <c r="C28" s="211"/>
      <c r="D28" s="13">
        <v>125</v>
      </c>
      <c r="E28" s="97"/>
      <c r="F28" s="97">
        <v>218</v>
      </c>
      <c r="G28" s="97">
        <v>218</v>
      </c>
      <c r="H28" s="97">
        <v>218</v>
      </c>
      <c r="I28" s="97"/>
      <c r="J28" s="97">
        <v>218</v>
      </c>
      <c r="K28" s="98"/>
      <c r="L28" s="20">
        <f t="shared" si="1"/>
        <v>872</v>
      </c>
      <c r="M28" s="11">
        <f t="shared" si="2"/>
        <v>-3</v>
      </c>
      <c r="N28" s="11"/>
      <c r="O28" s="11">
        <v>875</v>
      </c>
    </row>
    <row r="29" spans="1:15" ht="13.5" customHeight="1" x14ac:dyDescent="0.25">
      <c r="A29" s="10">
        <v>24</v>
      </c>
      <c r="B29" s="211" t="s">
        <v>53</v>
      </c>
      <c r="C29" s="211"/>
      <c r="D29" s="13">
        <v>15</v>
      </c>
      <c r="E29" s="97">
        <v>15</v>
      </c>
      <c r="F29" s="97">
        <v>20</v>
      </c>
      <c r="G29" s="97">
        <v>20</v>
      </c>
      <c r="H29" s="97">
        <v>15</v>
      </c>
      <c r="I29" s="97">
        <v>10</v>
      </c>
      <c r="J29" s="97">
        <v>10</v>
      </c>
      <c r="K29" s="98">
        <v>10</v>
      </c>
      <c r="L29" s="20">
        <f t="shared" si="1"/>
        <v>100</v>
      </c>
      <c r="M29" s="11">
        <f t="shared" si="2"/>
        <v>-5</v>
      </c>
      <c r="N29" s="11"/>
      <c r="O29" s="11">
        <v>105</v>
      </c>
    </row>
    <row r="30" spans="1:15" ht="12.75" customHeight="1" x14ac:dyDescent="0.25">
      <c r="A30" s="10">
        <v>25</v>
      </c>
      <c r="B30" s="211" t="s">
        <v>54</v>
      </c>
      <c r="C30" s="211"/>
      <c r="D30" s="13">
        <v>20.399999999999999</v>
      </c>
      <c r="E30" s="97"/>
      <c r="F30" s="97"/>
      <c r="G30" s="97"/>
      <c r="H30" s="97">
        <v>81</v>
      </c>
      <c r="I30" s="97"/>
      <c r="J30" s="97"/>
      <c r="K30" s="98">
        <v>65</v>
      </c>
      <c r="L30" s="20">
        <f t="shared" si="1"/>
        <v>146</v>
      </c>
      <c r="M30" s="11">
        <f t="shared" si="2"/>
        <v>3.1999999999999886</v>
      </c>
      <c r="N30" s="11"/>
      <c r="O30" s="11">
        <v>142.80000000000001</v>
      </c>
    </row>
    <row r="31" spans="1:15" ht="13.5" customHeight="1" x14ac:dyDescent="0.25">
      <c r="A31" s="10">
        <v>26</v>
      </c>
      <c r="B31" s="211" t="s">
        <v>55</v>
      </c>
      <c r="C31" s="211"/>
      <c r="D31" s="13">
        <v>16</v>
      </c>
      <c r="E31" s="97"/>
      <c r="F31" s="97">
        <v>27</v>
      </c>
      <c r="G31" s="97"/>
      <c r="H31" s="97">
        <v>27</v>
      </c>
      <c r="I31" s="97">
        <v>27</v>
      </c>
      <c r="J31" s="97">
        <v>27</v>
      </c>
      <c r="K31" s="98">
        <v>27</v>
      </c>
      <c r="L31" s="20">
        <f t="shared" si="1"/>
        <v>135</v>
      </c>
      <c r="M31" s="11">
        <f t="shared" si="2"/>
        <v>23</v>
      </c>
      <c r="N31" s="11"/>
      <c r="O31" s="11">
        <v>112</v>
      </c>
    </row>
    <row r="32" spans="1:15" x14ac:dyDescent="0.25">
      <c r="A32" s="10">
        <v>27</v>
      </c>
      <c r="B32" s="214" t="s">
        <v>56</v>
      </c>
      <c r="C32" s="214"/>
      <c r="D32" s="13">
        <v>0.5</v>
      </c>
      <c r="E32" s="124" t="s">
        <v>242</v>
      </c>
      <c r="F32" s="125"/>
      <c r="G32" s="125">
        <v>1</v>
      </c>
      <c r="H32" s="124" t="s">
        <v>197</v>
      </c>
      <c r="I32" s="125">
        <v>1</v>
      </c>
      <c r="J32" s="124" t="s">
        <v>232</v>
      </c>
      <c r="K32" s="126" t="s">
        <v>197</v>
      </c>
      <c r="L32" s="96" t="s">
        <v>208</v>
      </c>
      <c r="M32" s="11">
        <f t="shared" si="2"/>
        <v>0.16500000000000004</v>
      </c>
      <c r="N32" s="11"/>
      <c r="O32" s="11">
        <v>3.5</v>
      </c>
    </row>
    <row r="33" spans="1:15" x14ac:dyDescent="0.25">
      <c r="A33" s="10">
        <v>28</v>
      </c>
      <c r="B33" s="211" t="s">
        <v>206</v>
      </c>
      <c r="C33" s="211"/>
      <c r="D33" s="13">
        <v>30</v>
      </c>
      <c r="E33" s="97">
        <v>35</v>
      </c>
      <c r="F33" s="97">
        <v>35</v>
      </c>
      <c r="G33" s="97">
        <v>40</v>
      </c>
      <c r="H33" s="97">
        <v>47</v>
      </c>
      <c r="I33" s="97">
        <v>40</v>
      </c>
      <c r="J33" s="97">
        <v>40</v>
      </c>
      <c r="K33" s="98">
        <v>51</v>
      </c>
      <c r="L33" s="20">
        <f t="shared" si="1"/>
        <v>288</v>
      </c>
      <c r="M33" s="11">
        <f t="shared" si="2"/>
        <v>8</v>
      </c>
      <c r="N33" s="11"/>
      <c r="O33" s="11">
        <v>280</v>
      </c>
    </row>
    <row r="34" spans="1:15" ht="12" customHeight="1" x14ac:dyDescent="0.25">
      <c r="A34" s="10">
        <v>29</v>
      </c>
      <c r="B34" s="211" t="s">
        <v>59</v>
      </c>
      <c r="C34" s="211"/>
      <c r="D34" s="13">
        <v>2</v>
      </c>
      <c r="E34" s="97">
        <v>2</v>
      </c>
      <c r="F34" s="97">
        <v>2</v>
      </c>
      <c r="G34" s="97">
        <v>1</v>
      </c>
      <c r="H34" s="97">
        <v>2</v>
      </c>
      <c r="I34" s="97">
        <v>2</v>
      </c>
      <c r="J34" s="97">
        <v>1</v>
      </c>
      <c r="K34" s="98">
        <v>2</v>
      </c>
      <c r="L34" s="20">
        <f t="shared" si="1"/>
        <v>12</v>
      </c>
      <c r="M34" s="11">
        <f t="shared" si="2"/>
        <v>-2</v>
      </c>
      <c r="N34" s="11"/>
      <c r="O34" s="11">
        <v>14</v>
      </c>
    </row>
    <row r="35" spans="1:15" ht="13.5" customHeight="1" x14ac:dyDescent="0.25">
      <c r="A35" s="10">
        <v>30</v>
      </c>
      <c r="B35" s="211" t="s">
        <v>60</v>
      </c>
      <c r="C35" s="211"/>
      <c r="D35" s="13">
        <v>1.4</v>
      </c>
      <c r="E35" s="97"/>
      <c r="F35" s="97"/>
      <c r="G35" s="97">
        <v>8</v>
      </c>
      <c r="H35" s="97"/>
      <c r="I35" s="97"/>
      <c r="J35" s="97">
        <v>8</v>
      </c>
      <c r="K35" s="98"/>
      <c r="L35" s="20">
        <f t="shared" si="1"/>
        <v>16</v>
      </c>
      <c r="M35" s="11">
        <f t="shared" si="2"/>
        <v>6.1999999999999993</v>
      </c>
      <c r="N35" s="11"/>
      <c r="O35" s="11">
        <v>9.8000000000000007</v>
      </c>
    </row>
    <row r="36" spans="1:15" ht="13.5" customHeight="1" x14ac:dyDescent="0.25">
      <c r="A36" s="10">
        <v>31</v>
      </c>
      <c r="B36" s="211" t="s">
        <v>154</v>
      </c>
      <c r="C36" s="211"/>
      <c r="D36" s="13">
        <v>44</v>
      </c>
      <c r="E36" s="97"/>
      <c r="F36" s="97"/>
      <c r="G36" s="97"/>
      <c r="H36" s="97"/>
      <c r="I36" s="97"/>
      <c r="J36" s="97"/>
      <c r="K36" s="98"/>
      <c r="L36" s="20">
        <f>SUM(E36:K36)</f>
        <v>0</v>
      </c>
      <c r="M36" s="11">
        <f>(L37+L38)-O36</f>
        <v>-228</v>
      </c>
      <c r="N36" s="11"/>
      <c r="O36" s="11">
        <v>308</v>
      </c>
    </row>
    <row r="37" spans="1:15" ht="14.25" customHeight="1" x14ac:dyDescent="0.25">
      <c r="A37" s="10">
        <v>32</v>
      </c>
      <c r="B37" s="211" t="s">
        <v>178</v>
      </c>
      <c r="C37" s="211"/>
      <c r="D37" s="13">
        <v>0</v>
      </c>
      <c r="E37" s="103"/>
      <c r="F37" s="103"/>
      <c r="G37" s="103"/>
      <c r="H37" s="103"/>
      <c r="I37" s="103">
        <v>80</v>
      </c>
      <c r="J37" s="103"/>
      <c r="K37" s="127"/>
      <c r="L37" s="20">
        <f t="shared" ref="L37:L38" si="3">SUM(E37:K37)</f>
        <v>80</v>
      </c>
      <c r="M37" s="11">
        <v>0</v>
      </c>
      <c r="N37" s="11"/>
      <c r="O37" s="11">
        <f t="shared" ref="O37:O38" si="4">D37*P$1</f>
        <v>0</v>
      </c>
    </row>
    <row r="38" spans="1:15" ht="13.5" customHeight="1" x14ac:dyDescent="0.25">
      <c r="A38" s="10">
        <v>33</v>
      </c>
      <c r="B38" s="211" t="s">
        <v>177</v>
      </c>
      <c r="C38" s="211"/>
      <c r="D38" s="13">
        <v>0</v>
      </c>
      <c r="E38" s="97"/>
      <c r="F38" s="97"/>
      <c r="G38" s="97"/>
      <c r="H38" s="97"/>
      <c r="I38" s="97"/>
      <c r="J38" s="97"/>
      <c r="K38" s="98"/>
      <c r="L38" s="20">
        <f t="shared" si="3"/>
        <v>0</v>
      </c>
      <c r="M38" s="11">
        <v>0</v>
      </c>
      <c r="N38" s="11"/>
      <c r="O38" s="11">
        <f t="shared" si="4"/>
        <v>0</v>
      </c>
    </row>
    <row r="39" spans="1:15" x14ac:dyDescent="0.25">
      <c r="A39" s="10">
        <v>35</v>
      </c>
      <c r="B39" s="211" t="s">
        <v>155</v>
      </c>
      <c r="C39" s="211"/>
      <c r="D39" s="13">
        <v>0</v>
      </c>
      <c r="E39" s="97"/>
      <c r="F39" s="97"/>
      <c r="G39" s="97"/>
      <c r="H39" s="97"/>
      <c r="I39" s="97"/>
      <c r="J39" s="97"/>
      <c r="K39" s="98"/>
      <c r="L39" s="20">
        <f>SUM(E39:K39)</f>
        <v>0</v>
      </c>
      <c r="M39" s="11">
        <f t="shared" ref="M39:M40" si="5">L39-O39</f>
        <v>0</v>
      </c>
      <c r="N39" s="11"/>
      <c r="O39" s="11">
        <v>0</v>
      </c>
    </row>
    <row r="40" spans="1:15" x14ac:dyDescent="0.25">
      <c r="A40" s="10">
        <v>36</v>
      </c>
      <c r="B40" s="211" t="s">
        <v>156</v>
      </c>
      <c r="C40" s="211"/>
      <c r="D40" s="13">
        <v>10</v>
      </c>
      <c r="E40" s="97"/>
      <c r="F40" s="97">
        <v>33</v>
      </c>
      <c r="G40" s="97"/>
      <c r="H40" s="97"/>
      <c r="I40" s="97"/>
      <c r="J40" s="97"/>
      <c r="K40" s="98"/>
      <c r="L40" s="20">
        <f t="shared" ref="L40:L41" si="6">SUM(E40:K40)</f>
        <v>33</v>
      </c>
      <c r="M40" s="11">
        <f t="shared" si="5"/>
        <v>-37</v>
      </c>
      <c r="N40" s="11"/>
      <c r="O40" s="11">
        <v>70</v>
      </c>
    </row>
    <row r="41" spans="1:15" x14ac:dyDescent="0.25">
      <c r="A41" s="10">
        <v>37</v>
      </c>
      <c r="B41" s="211" t="s">
        <v>75</v>
      </c>
      <c r="C41" s="211"/>
      <c r="D41" s="128">
        <v>250</v>
      </c>
      <c r="E41" s="97">
        <v>343</v>
      </c>
      <c r="F41" s="97">
        <v>75</v>
      </c>
      <c r="G41" s="97">
        <v>237</v>
      </c>
      <c r="H41" s="97">
        <v>288</v>
      </c>
      <c r="I41" s="97">
        <v>240</v>
      </c>
      <c r="J41" s="97">
        <v>229</v>
      </c>
      <c r="K41" s="98">
        <v>263</v>
      </c>
      <c r="L41" s="20">
        <f t="shared" si="6"/>
        <v>1675</v>
      </c>
      <c r="M41" s="11">
        <f>L41-O$41</f>
        <v>-75</v>
      </c>
      <c r="N41" s="11"/>
      <c r="O41" s="11">
        <v>1750</v>
      </c>
    </row>
    <row r="42" spans="1:15" x14ac:dyDescent="0.25">
      <c r="A42" s="10"/>
      <c r="B42" s="211" t="s">
        <v>63</v>
      </c>
      <c r="C42" s="211"/>
      <c r="D42" s="128">
        <v>267</v>
      </c>
      <c r="E42" s="99">
        <v>365</v>
      </c>
      <c r="F42" s="99">
        <v>80</v>
      </c>
      <c r="G42" s="99">
        <v>253</v>
      </c>
      <c r="H42" s="99">
        <v>307</v>
      </c>
      <c r="I42" s="99">
        <v>256</v>
      </c>
      <c r="J42" s="99">
        <v>244</v>
      </c>
      <c r="K42" s="100">
        <v>280</v>
      </c>
      <c r="L42" s="21">
        <f t="shared" ref="L42:L52" si="7">SUM(E42:K42)</f>
        <v>1785</v>
      </c>
      <c r="M42" s="14">
        <f>L42-O$42</f>
        <v>-84</v>
      </c>
      <c r="N42" s="14"/>
      <c r="O42" s="11">
        <v>1869</v>
      </c>
    </row>
    <row r="43" spans="1:15" x14ac:dyDescent="0.25">
      <c r="A43" s="10"/>
      <c r="B43" s="211" t="s">
        <v>64</v>
      </c>
      <c r="C43" s="211"/>
      <c r="D43" s="128">
        <v>286</v>
      </c>
      <c r="E43" s="99">
        <v>391</v>
      </c>
      <c r="F43" s="99">
        <v>86</v>
      </c>
      <c r="G43" s="99">
        <v>272</v>
      </c>
      <c r="H43" s="99">
        <v>328</v>
      </c>
      <c r="I43" s="99">
        <v>274</v>
      </c>
      <c r="J43" s="99">
        <v>261</v>
      </c>
      <c r="K43" s="100">
        <v>300</v>
      </c>
      <c r="L43" s="21">
        <f t="shared" si="7"/>
        <v>1912</v>
      </c>
      <c r="M43" s="14">
        <f>L43-O$43</f>
        <v>-90</v>
      </c>
      <c r="N43" s="14"/>
      <c r="O43" s="11">
        <v>2002</v>
      </c>
    </row>
    <row r="44" spans="1:15" x14ac:dyDescent="0.25">
      <c r="A44" s="10"/>
      <c r="B44" s="211" t="s">
        <v>65</v>
      </c>
      <c r="C44" s="211"/>
      <c r="D44" s="128">
        <v>308</v>
      </c>
      <c r="E44" s="99">
        <v>436</v>
      </c>
      <c r="F44" s="99">
        <v>92</v>
      </c>
      <c r="G44" s="99">
        <v>303</v>
      </c>
      <c r="H44" s="99">
        <v>354</v>
      </c>
      <c r="I44" s="99">
        <v>303</v>
      </c>
      <c r="J44" s="99">
        <v>282</v>
      </c>
      <c r="K44" s="100">
        <v>323</v>
      </c>
      <c r="L44" s="21">
        <f t="shared" si="7"/>
        <v>2093</v>
      </c>
      <c r="M44" s="14">
        <f>L44-O$44</f>
        <v>-63</v>
      </c>
      <c r="N44" s="14"/>
      <c r="O44" s="11">
        <v>2156</v>
      </c>
    </row>
    <row r="45" spans="1:15" x14ac:dyDescent="0.25">
      <c r="A45" s="10"/>
      <c r="B45" s="211" t="s">
        <v>66</v>
      </c>
      <c r="C45" s="211"/>
      <c r="D45" s="128">
        <v>447</v>
      </c>
      <c r="E45" s="99">
        <v>408</v>
      </c>
      <c r="F45" s="99">
        <v>100</v>
      </c>
      <c r="G45" s="99">
        <v>317</v>
      </c>
      <c r="H45" s="99">
        <v>383</v>
      </c>
      <c r="I45" s="99">
        <v>320</v>
      </c>
      <c r="J45" s="99">
        <v>305</v>
      </c>
      <c r="K45" s="100">
        <v>350</v>
      </c>
      <c r="L45" s="21">
        <f t="shared" si="7"/>
        <v>2183</v>
      </c>
      <c r="M45" s="14">
        <f>L45-O$45</f>
        <v>-155</v>
      </c>
      <c r="N45" s="14"/>
      <c r="O45" s="11">
        <v>2338</v>
      </c>
    </row>
    <row r="46" spans="1:15" ht="12.75" customHeight="1" x14ac:dyDescent="0.25">
      <c r="A46" s="10">
        <v>38</v>
      </c>
      <c r="B46" s="211" t="s">
        <v>58</v>
      </c>
      <c r="C46" s="211"/>
      <c r="D46" s="13">
        <v>6</v>
      </c>
      <c r="E46" s="99">
        <v>6</v>
      </c>
      <c r="F46" s="99">
        <v>6</v>
      </c>
      <c r="G46" s="99">
        <v>6</v>
      </c>
      <c r="H46" s="99">
        <v>6</v>
      </c>
      <c r="I46" s="99">
        <v>6</v>
      </c>
      <c r="J46" s="99">
        <v>6</v>
      </c>
      <c r="K46" s="100">
        <v>6</v>
      </c>
      <c r="L46" s="21">
        <f t="shared" si="7"/>
        <v>42</v>
      </c>
      <c r="M46" s="14">
        <f>L46-O46</f>
        <v>0</v>
      </c>
      <c r="N46" s="14"/>
      <c r="O46" s="11">
        <v>42</v>
      </c>
    </row>
    <row r="47" spans="1:15" ht="14.25" customHeight="1" x14ac:dyDescent="0.25">
      <c r="A47" s="10">
        <v>39</v>
      </c>
      <c r="B47" s="211" t="s">
        <v>67</v>
      </c>
      <c r="C47" s="211"/>
      <c r="D47" s="13">
        <v>0</v>
      </c>
      <c r="E47" s="99"/>
      <c r="F47" s="99">
        <v>323</v>
      </c>
      <c r="G47" s="99">
        <v>280</v>
      </c>
      <c r="H47" s="99">
        <v>190</v>
      </c>
      <c r="I47" s="99"/>
      <c r="J47" s="99">
        <v>65</v>
      </c>
      <c r="K47" s="100">
        <v>190</v>
      </c>
      <c r="L47" s="21">
        <f t="shared" si="7"/>
        <v>1048</v>
      </c>
      <c r="M47" s="14">
        <f t="shared" ref="M47:M55" si="8">L47-O47</f>
        <v>103</v>
      </c>
      <c r="N47" s="14"/>
      <c r="O47" s="11">
        <v>945</v>
      </c>
    </row>
    <row r="48" spans="1:15" x14ac:dyDescent="0.25">
      <c r="A48" s="10">
        <v>40</v>
      </c>
      <c r="B48" s="211" t="s">
        <v>68</v>
      </c>
      <c r="C48" s="211"/>
      <c r="D48" s="13">
        <v>34</v>
      </c>
      <c r="E48" s="99"/>
      <c r="F48" s="99">
        <v>120</v>
      </c>
      <c r="G48" s="99"/>
      <c r="H48" s="99"/>
      <c r="I48" s="99"/>
      <c r="J48" s="99">
        <v>129</v>
      </c>
      <c r="K48" s="100"/>
      <c r="L48" s="21">
        <f t="shared" si="7"/>
        <v>249</v>
      </c>
      <c r="M48" s="14">
        <f t="shared" si="8"/>
        <v>11</v>
      </c>
      <c r="N48" s="14"/>
      <c r="O48" s="11">
        <v>238</v>
      </c>
    </row>
    <row r="49" spans="1:15" ht="14.25" customHeight="1" x14ac:dyDescent="0.25">
      <c r="A49" s="10">
        <v>41</v>
      </c>
      <c r="B49" s="211" t="s">
        <v>69</v>
      </c>
      <c r="C49" s="211"/>
      <c r="D49" s="13">
        <v>70</v>
      </c>
      <c r="E49" s="99">
        <v>250</v>
      </c>
      <c r="F49" s="99">
        <v>23</v>
      </c>
      <c r="G49" s="99">
        <v>51</v>
      </c>
      <c r="H49" s="99">
        <v>114</v>
      </c>
      <c r="I49" s="99">
        <v>57</v>
      </c>
      <c r="J49" s="99">
        <v>52</v>
      </c>
      <c r="K49" s="100">
        <v>107</v>
      </c>
      <c r="L49" s="21">
        <f t="shared" si="7"/>
        <v>654</v>
      </c>
      <c r="M49" s="14">
        <f t="shared" si="8"/>
        <v>164</v>
      </c>
      <c r="N49" s="14"/>
      <c r="O49" s="11">
        <v>490</v>
      </c>
    </row>
    <row r="50" spans="1:15" x14ac:dyDescent="0.25">
      <c r="A50" s="10">
        <v>42</v>
      </c>
      <c r="B50" s="211" t="s">
        <v>70</v>
      </c>
      <c r="C50" s="211"/>
      <c r="D50" s="13">
        <v>24</v>
      </c>
      <c r="E50" s="100">
        <v>22</v>
      </c>
      <c r="F50" s="100">
        <v>30</v>
      </c>
      <c r="G50" s="100">
        <v>29</v>
      </c>
      <c r="H50" s="100">
        <v>32</v>
      </c>
      <c r="I50" s="100">
        <v>22</v>
      </c>
      <c r="J50" s="100">
        <v>22</v>
      </c>
      <c r="K50" s="100">
        <v>34</v>
      </c>
      <c r="L50" s="21">
        <f t="shared" si="7"/>
        <v>191</v>
      </c>
      <c r="M50" s="74">
        <f t="shared" si="8"/>
        <v>23</v>
      </c>
      <c r="N50" s="14"/>
      <c r="O50" s="11">
        <v>168</v>
      </c>
    </row>
    <row r="51" spans="1:15" x14ac:dyDescent="0.25">
      <c r="A51" s="10">
        <v>43</v>
      </c>
      <c r="B51" s="211" t="s">
        <v>77</v>
      </c>
      <c r="C51" s="211"/>
      <c r="D51" s="13">
        <v>10</v>
      </c>
      <c r="E51" s="100">
        <v>25</v>
      </c>
      <c r="F51" s="100">
        <v>25</v>
      </c>
      <c r="G51" s="100"/>
      <c r="H51" s="100"/>
      <c r="I51" s="100">
        <v>25</v>
      </c>
      <c r="J51" s="100"/>
      <c r="K51" s="100"/>
      <c r="L51" s="21">
        <f t="shared" si="7"/>
        <v>75</v>
      </c>
      <c r="M51" s="14">
        <f t="shared" si="8"/>
        <v>5</v>
      </c>
      <c r="N51" s="14"/>
      <c r="O51" s="11">
        <v>70</v>
      </c>
    </row>
    <row r="52" spans="1:15" ht="13.5" customHeight="1" x14ac:dyDescent="0.25">
      <c r="A52" s="10">
        <v>44</v>
      </c>
      <c r="B52" s="215" t="s">
        <v>71</v>
      </c>
      <c r="C52" s="215"/>
      <c r="D52" s="13">
        <v>100</v>
      </c>
      <c r="E52" s="99">
        <v>230</v>
      </c>
      <c r="F52" s="99"/>
      <c r="G52" s="99"/>
      <c r="H52" s="99"/>
      <c r="I52" s="99">
        <v>230</v>
      </c>
      <c r="J52" s="99"/>
      <c r="K52" s="99">
        <v>230</v>
      </c>
      <c r="L52" s="21">
        <f t="shared" si="7"/>
        <v>690</v>
      </c>
      <c r="M52" s="14">
        <f t="shared" si="8"/>
        <v>-10</v>
      </c>
      <c r="N52" s="12"/>
      <c r="O52" s="11">
        <v>700</v>
      </c>
    </row>
    <row r="53" spans="1:15" ht="13.5" customHeight="1" x14ac:dyDescent="0.25">
      <c r="A53" s="10">
        <v>45</v>
      </c>
      <c r="B53" s="215" t="s">
        <v>254</v>
      </c>
      <c r="C53" s="215"/>
      <c r="D53" s="13">
        <v>150</v>
      </c>
      <c r="E53" s="99">
        <v>200</v>
      </c>
      <c r="F53" s="99"/>
      <c r="G53" s="99">
        <v>20</v>
      </c>
      <c r="H53" s="99"/>
      <c r="I53" s="99">
        <v>20</v>
      </c>
      <c r="J53" s="99">
        <v>20</v>
      </c>
      <c r="K53" s="99"/>
      <c r="L53" s="22">
        <f>SUM(E53:K53)</f>
        <v>260</v>
      </c>
      <c r="M53" s="14">
        <f t="shared" si="8"/>
        <v>190</v>
      </c>
      <c r="N53" s="12"/>
      <c r="O53" s="11">
        <v>70</v>
      </c>
    </row>
    <row r="54" spans="1:15" ht="13.5" customHeight="1" x14ac:dyDescent="0.25">
      <c r="A54" s="10">
        <v>46</v>
      </c>
      <c r="B54" s="215" t="s">
        <v>73</v>
      </c>
      <c r="C54" s="215"/>
      <c r="D54" s="13">
        <v>20.399999999999999</v>
      </c>
      <c r="E54" s="99">
        <v>21</v>
      </c>
      <c r="F54" s="99"/>
      <c r="G54" s="99"/>
      <c r="H54" s="99">
        <v>21</v>
      </c>
      <c r="I54" s="99"/>
      <c r="J54" s="99"/>
      <c r="K54" s="99">
        <v>21</v>
      </c>
      <c r="L54" s="22">
        <f>SUM(E54:K54)</f>
        <v>63</v>
      </c>
      <c r="M54" s="14">
        <f t="shared" si="8"/>
        <v>-79.800000000000011</v>
      </c>
      <c r="N54" s="12"/>
      <c r="O54" s="11">
        <v>142.80000000000001</v>
      </c>
    </row>
    <row r="55" spans="1:15" x14ac:dyDescent="0.25">
      <c r="A55" s="10">
        <v>47</v>
      </c>
      <c r="B55" s="216" t="s">
        <v>76</v>
      </c>
      <c r="C55" s="216"/>
      <c r="D55" s="128">
        <v>0</v>
      </c>
      <c r="E55" s="99"/>
      <c r="F55" s="99"/>
      <c r="G55" s="99"/>
      <c r="H55" s="99"/>
      <c r="I55" s="99"/>
      <c r="J55" s="99"/>
      <c r="K55" s="99"/>
      <c r="L55" s="22">
        <f>SUM(E55:K55)</f>
        <v>0</v>
      </c>
      <c r="M55" s="14">
        <f t="shared" si="8"/>
        <v>-1050</v>
      </c>
      <c r="N55" s="12"/>
      <c r="O55" s="11">
        <v>1050</v>
      </c>
    </row>
  </sheetData>
  <mergeCells count="65"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51:C51"/>
    <mergeCell ref="B45:C45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11:C11"/>
    <mergeCell ref="I4:I6"/>
    <mergeCell ref="J4:J6"/>
    <mergeCell ref="K4:K6"/>
    <mergeCell ref="L4:L6"/>
    <mergeCell ref="B7:C7"/>
    <mergeCell ref="B8:C8"/>
    <mergeCell ref="B9:C9"/>
    <mergeCell ref="B10:C10"/>
    <mergeCell ref="A2:O2"/>
    <mergeCell ref="A3:O3"/>
    <mergeCell ref="A4:A6"/>
    <mergeCell ref="B4:C6"/>
    <mergeCell ref="D4:D6"/>
    <mergeCell ref="E4:E6"/>
    <mergeCell ref="F4:F6"/>
    <mergeCell ref="G4:G6"/>
    <mergeCell ref="H4:H6"/>
    <mergeCell ref="O4:O6"/>
    <mergeCell ref="M4:M6"/>
    <mergeCell ref="N4:N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понедельник</vt:lpstr>
      <vt:lpstr>вторник</vt:lpstr>
      <vt:lpstr>среда</vt:lpstr>
      <vt:lpstr>четверг</vt:lpstr>
      <vt:lpstr>пятница</vt:lpstr>
      <vt:lpstr>суббота</vt:lpstr>
      <vt:lpstr>воскресенье</vt:lpstr>
      <vt:lpstr>калорийность</vt:lpstr>
      <vt:lpstr>ср.сут-7дн</vt:lpstr>
      <vt:lpstr>ср. сут-10дн</vt:lpstr>
      <vt:lpstr>МЕНЮ РАСКЛАДКА (пон) </vt:lpstr>
      <vt:lpstr>МЕНЮ РАСКЛАДКА (втор</vt:lpstr>
      <vt:lpstr>МЕНЮ РАСКЛАДКА (втор)  </vt:lpstr>
      <vt:lpstr>МЕНЮ РАСКЛАДКА (СРЕД)</vt:lpstr>
      <vt:lpstr>МЕНЮ РАСКЛАДКА (четв)</vt:lpstr>
      <vt:lpstr>МЕНЮ РАСКЛАДКА (пят) </vt:lpstr>
      <vt:lpstr>МЕНЮ РАСКЛАДКА (суб) </vt:lpstr>
      <vt:lpstr>МЕНЮ РАСКЛАДКА (вос)  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User_1</cp:lastModifiedBy>
  <cp:lastPrinted>2021-04-28T11:36:45Z</cp:lastPrinted>
  <dcterms:created xsi:type="dcterms:W3CDTF">2016-10-04T11:56:06Z</dcterms:created>
  <dcterms:modified xsi:type="dcterms:W3CDTF">2021-04-28T11:39:36Z</dcterms:modified>
</cp:coreProperties>
</file>